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89\"/>
    </mc:Choice>
  </mc:AlternateContent>
  <xr:revisionPtr revIDLastSave="0" documentId="13_ncr:1_{04F5B39A-4AD0-442B-81E9-C43D2DF17682}" xr6:coauthVersionLast="47" xr6:coauthVersionMax="47" xr10:uidLastSave="{00000000-0000-0000-0000-000000000000}"/>
  <bookViews>
    <workbookView xWindow="960" yWindow="1332" windowWidth="20196" windowHeight="11280" xr2:uid="{00000000-000D-0000-FFFF-FFFF00000000}"/>
  </bookViews>
  <sheets>
    <sheet name="Сводка затрат" sheetId="1" r:id="rId1"/>
    <sheet name="ССР 4 кв 2024" sheetId="2" r:id="rId2"/>
    <sheet name="ОСР 02-01 " sheetId="3" r:id="rId3"/>
    <sheet name="ОСР 12-01" sheetId="4" r:id="rId4"/>
    <sheet name="ПИР" sheetId="5" r:id="rId5"/>
    <sheet name="02-01-01 " sheetId="6" r:id="rId6"/>
    <sheet name="Источники ЦИ" sheetId="7" r:id="rId7"/>
    <sheet name="Цена МАТ и ОБ по ТКП" sheetId="8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</externalReferences>
  <definedNames>
    <definedName name="\111">#REF!</definedName>
    <definedName name="\123">#REF!</definedName>
    <definedName name="\AUTOEXEC">#REF!</definedName>
    <definedName name="\k">#REF!</definedName>
    <definedName name="\m">#REF!</definedName>
    <definedName name="\n">#REF!</definedName>
    <definedName name="\n11">#REF!</definedName>
    <definedName name="\s">#REF!</definedName>
    <definedName name="\z">#REF!</definedName>
    <definedName name="________________________a2">#REF!</definedName>
    <definedName name="_______________________a2">#REF!</definedName>
    <definedName name="_____________________a2">#REF!</definedName>
    <definedName name="____________________a2">#REF!</definedName>
    <definedName name="___________________a2">#REF!</definedName>
    <definedName name="__________________a2">#REF!</definedName>
    <definedName name="_________________a2">#REF!</definedName>
    <definedName name="________________a2">#REF!</definedName>
    <definedName name="_______________a2">#REF!</definedName>
    <definedName name="______________a2">#REF!</definedName>
    <definedName name="_____________a2">#REF!</definedName>
    <definedName name="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a2">#REF!</definedName>
    <definedName name="_______A65560">[1]График!#REF!</definedName>
    <definedName name="_______E65560">[1]График!#REF!</definedName>
    <definedName name="______a2">#REF!</definedName>
    <definedName name="______A65560">[1]График!#REF!</definedName>
    <definedName name="______E65560">[1]График!#REF!</definedName>
    <definedName name="______xlnm.Primt_Area_3">#REF!</definedName>
    <definedName name="______xlnm.Print_Area_1">#REF!</definedName>
    <definedName name="______xlnm.Print_Area_2">#REF!</definedName>
    <definedName name="______xlnm.Print_Area_3">#REF!</definedName>
    <definedName name="______xlnm.Print_Area_4">#REF!</definedName>
    <definedName name="______xlnm.Print_Area_5">#REF!</definedName>
    <definedName name="______xlnm.Print_Area_6">#REF!</definedName>
    <definedName name="_____a2">#REF!</definedName>
    <definedName name="_____A65560">[1]График!#REF!</definedName>
    <definedName name="_____E65560">[1]График!#REF!</definedName>
    <definedName name="_____xlnm.Print_Area_1">#REF!</definedName>
    <definedName name="_____xlnm.Print_Area_2">#REF!</definedName>
    <definedName name="_____xlnm.Print_Area_3">#REF!</definedName>
    <definedName name="_____xlnm.Print_Area_4">#REF!</definedName>
    <definedName name="_____xlnm.Print_Area_5">#REF!</definedName>
    <definedName name="_____xlnm.Print_Area_6">#REF!</definedName>
    <definedName name="____a2">#REF!</definedName>
    <definedName name="____A65560">[1]График!#REF!</definedName>
    <definedName name="____E65560">[1]График!#REF!</definedName>
    <definedName name="____xlnm.Primt_Area_3">#REF!</definedName>
    <definedName name="____xlnm.Print_Area_1">#REF!</definedName>
    <definedName name="____xlnm.Print_Area_2">#REF!</definedName>
    <definedName name="____xlnm.Print_Area_3">#REF!</definedName>
    <definedName name="____xlnm.Print_Area_4">#REF!</definedName>
    <definedName name="____xlnm.Print_Area_5">#REF!</definedName>
    <definedName name="____xlnm.Print_Area_6">#REF!</definedName>
    <definedName name="___a2">#REF!</definedName>
    <definedName name="___A65560">[1]График!#REF!</definedName>
    <definedName name="___E65560">[1]График!#REF!</definedName>
    <definedName name="___xlnm.Primt_Area_3">#REF!</definedName>
    <definedName name="___xlnm.Print_Area_1">#REF!</definedName>
    <definedName name="___xlnm.Print_Area_2">#REF!</definedName>
    <definedName name="___xlnm.Print_Area_3">#REF!</definedName>
    <definedName name="___xlnm.Print_Area_4">#REF!</definedName>
    <definedName name="___xlnm.Print_Area_5">#REF!</definedName>
    <definedName name="___xlnm.Print_Area_6">#REF!</definedName>
    <definedName name="__1___Excel_BuiltIn_Print_Area_3_1">#REF!</definedName>
    <definedName name="__2__Excel_BuiltIn_Print_Area_3_1">#REF!</definedName>
    <definedName name="__a2">#REF!</definedName>
    <definedName name="__A65560">[1]График!#REF!</definedName>
    <definedName name="__E65560">[1]График!#REF!</definedName>
    <definedName name="__xlnm.Primt_Area_3">#REF!</definedName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02121">#REF!</definedName>
    <definedName name="_1">#REF!</definedName>
    <definedName name="_1._Выберите_вид_работ">#REF!</definedName>
    <definedName name="_1___Excel_BuiltIn_Print_Area_3_1">#REF!</definedName>
    <definedName name="_12Excel_BuiltIn_Print_Titles_2_1_1">#REF!</definedName>
    <definedName name="_1Excel_BuiltIn_Print_Area_1_1_1">#REF!</definedName>
    <definedName name="_1Excel_BuiltIn_Print_Area_3_1">#REF!</definedName>
    <definedName name="_2._Выберите_категорию_горных_пород_по_буримости">#REF!</definedName>
    <definedName name="_2__Excel_BuiltIn_Print_Area_3_1">#REF!</definedName>
    <definedName name="_2Excel_BuiltIn_Print_Area_1_1_1">#REF!</definedName>
    <definedName name="_2Excel_BuiltIn_Print_Area_3_1">#REF!</definedName>
    <definedName name="_2Excel_BuiltIn_Print_Titles_1_1_1">#REF!</definedName>
    <definedName name="_3Excel_BuiltIn_Print_Titles_2_1_1">#REF!</definedName>
    <definedName name="_3а._Выберите_диаметр_скважины">#REF!</definedName>
    <definedName name="_3б._Выберите_диаметр_скважины">#REF!</definedName>
    <definedName name="_3в._Выберите_диаметр_скважины">#REF!</definedName>
    <definedName name="_3г._Выберите_диаметр_скважины">#REF!</definedName>
    <definedName name="_3д._Выберите_диаметр_скважины">#REF!</definedName>
    <definedName name="_3е._Выберите_диаметр_скважины">#REF!</definedName>
    <definedName name="_3ж._Выберите_диаметр_скважины">#REF!</definedName>
    <definedName name="_3з._Выберите_диаметр_скважины">#REF!</definedName>
    <definedName name="_3и._Выберите_диаметр_скважины">#REF!</definedName>
    <definedName name="_3к._Выберите_диаметр_скважины">#REF!</definedName>
    <definedName name="_3л._Выберите_диаметр_скважины">#REF!</definedName>
    <definedName name="_3м._Выберите_диаметр_скважины">#REF!</definedName>
    <definedName name="_4Excel_BuiltIn_Print_Area_1_1_1">#REF!</definedName>
    <definedName name="_4Excel_BuiltIn_Print_Titles_1_1_1">#REF!</definedName>
    <definedName name="_6Excel_BuiltIn_Print_Titles_2_1_1">#REF!</definedName>
    <definedName name="_8Excel_BuiltIn_Print_Titles_1_1_1">#REF!</definedName>
    <definedName name="_a2">#REF!</definedName>
    <definedName name="_A65560">[1]График!#REF!</definedName>
    <definedName name="_AUTOEXEC">#REF!</definedName>
    <definedName name="_E65560">[1]График!#REF!</definedName>
    <definedName name="_Fill">#REF!</definedName>
    <definedName name="_FilterDatabase">#REF!</definedName>
    <definedName name="_k">#REF!</definedName>
    <definedName name="_m">#REF!</definedName>
    <definedName name="_s">#REF!</definedName>
    <definedName name="_z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АСУТП'!$B$88:$B$90</definedName>
    <definedName name="_л">#REF!</definedName>
    <definedName name="_пс">#REF!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>#REF!</definedName>
    <definedName name="A99999999">#REF!</definedName>
    <definedName name="aaa">#REF!</definedName>
    <definedName name="ab">#REF!</definedName>
    <definedName name="Access_Button">"Договор_xlt_dogovor_Таблица"</definedName>
    <definedName name="AccessDatabase">"C:\MSOffice\Шаблоны\Договор.mdb"</definedName>
    <definedName name="adadsasd">[3]топография!#REF!</definedName>
    <definedName name="adress">#REF!</definedName>
    <definedName name="amv">([4]Данфосс!$D$61,[4]Данфосс!$D$62)</definedName>
    <definedName name="asd">#REF!</definedName>
    <definedName name="b">#REF!</definedName>
    <definedName name="BcjaShapka">#REF!</definedName>
    <definedName name="bhk">[5]топография!#REF!</definedName>
    <definedName name="bjbkl">[6]топография!#REF!</definedName>
    <definedName name="Categories">#REF!</definedName>
    <definedName name="CC_fSF">#REF!</definedName>
    <definedName name="ccc">{#N/A,#N/A,TRUE,"Смета на пасс. обор. №1"}</definedName>
    <definedName name="CnfName">[7]Лист1!#REF!</definedName>
    <definedName name="CnfName_1">[8]Обновление!#REF!</definedName>
    <definedName name="cntNumber">#NAME?</definedName>
    <definedName name="cntPayerCountCor">#NAME?</definedName>
    <definedName name="cntQnt">#NAME?</definedName>
    <definedName name="cntSuppAddr2">#NAME?</definedName>
    <definedName name="cntSuppMFO1">#NAME?</definedName>
    <definedName name="cntUnit">#NAME?</definedName>
    <definedName name="ConfName">[7]Лист1!#REF!</definedName>
    <definedName name="ConfName_1">[8]Обновление!#REF!</definedName>
    <definedName name="Constr" localSheetId="1">'ССР 4 кв 2024'!#REF!</definedName>
    <definedName name="Criteria">#REF!</definedName>
    <definedName name="d">#REF!</definedName>
    <definedName name="Database">#REF!</definedName>
    <definedName name="DateColJournal">#REF!</definedName>
    <definedName name="dck">[9]топография!#REF!</definedName>
    <definedName name="ddduy">#REF!</definedName>
    <definedName name="deviation1">#REF!</definedName>
    <definedName name="dfff">[10]топография!#REF!</definedName>
    <definedName name="DiscontRate">#REF!</definedName>
    <definedName name="DM">#REF!</definedName>
    <definedName name="EILName">[7]Лист1!#REF!</definedName>
    <definedName name="EILName_1">[8]Обновление!#REF!</definedName>
    <definedName name="Excel_BuiltIn_Database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0_1">#REF!</definedName>
    <definedName name="Excel_BuiltIn_Print_Area_10_1_1">#REF!</definedName>
    <definedName name="Excel_BuiltIn_Print_Area_11">#REF!</definedName>
    <definedName name="Excel_BuiltIn_Print_Area_11_1">#REF!</definedName>
    <definedName name="Excel_BuiltIn_Print_Area_12">#REF!</definedName>
    <definedName name="Excel_BuiltIn_Print_Area_13">"$#ССЫЛ!.$A$2:$E$8"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3">"$#ССЫЛ!.$#ССЫЛ!$#ССЫЛ!:$#ССЫЛ!$#ССЫЛ!"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6_1">#REF!</definedName>
    <definedName name="Excel_BuiltIn_Print_Area_7">"$#ССЫЛ!.$A$2:$E$5"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Area_7_1_1_1_1">#REF!</definedName>
    <definedName name="Excel_BuiltIn_Print_Area_8_1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4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Print_Titles_4">#REF!</definedName>
    <definedName name="fgh">[11]топография!#REF!</definedName>
    <definedName name="FOT" localSheetId="1">'ССР 4 кв 2024'!#REF!</definedName>
    <definedName name="FOT">#REF!</definedName>
    <definedName name="h">#REF!</definedName>
    <definedName name="hfcxtn">#REF!</definedName>
    <definedName name="hPriceRange">[7]Лист1!#REF!</definedName>
    <definedName name="hPriceRange_1">[8]Цена!#REF!</definedName>
    <definedName name="i">#REF!</definedName>
    <definedName name="idPriceColumn">[7]Лист1!#REF!</definedName>
    <definedName name="idPriceColumn_1">[8]Цена!#REF!</definedName>
    <definedName name="iii">#REF!</definedName>
    <definedName name="iiiii">#REF!</definedName>
    <definedName name="Ind" localSheetId="1">'ССР 4 кв 2024'!#REF!</definedName>
    <definedName name="Ind">#REF!</definedName>
    <definedName name="infl">[12]ПДР!#REF!</definedName>
    <definedName name="Itog">#REF!</definedName>
    <definedName name="Iквартал2014">[13]Индексы!$A$2:$A$18</definedName>
    <definedName name="jkjhggh">#REF!</definedName>
    <definedName name="kp">[12]ПДР!#REF!</definedName>
    <definedName name="l">#REF!</definedName>
    <definedName name="language">#REF!</definedName>
    <definedName name="ljujhunb">[10]топография!#REF!</definedName>
    <definedName name="LOCAL_MYSQL_DATE_FORMAT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mm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>#REF!</definedName>
    <definedName name="ngh">[3]топография!#REF!</definedName>
    <definedName name="NumColJournal">#REF!</definedName>
    <definedName name="o">#REF!</definedName>
    <definedName name="Obj" localSheetId="1">'ССР 4 кв 2024'!#REF!</definedName>
    <definedName name="Obj">#REF!</definedName>
    <definedName name="Obosn" localSheetId="1">'ССР 4 кв 2024'!#REF!</definedName>
    <definedName name="OELName">[7]Лист1!#REF!</definedName>
    <definedName name="OELName_1">[8]Обновление!#REF!</definedName>
    <definedName name="OLE_LINK1">#REF!</definedName>
    <definedName name="OPLName">[7]Лист1!#REF!</definedName>
    <definedName name="OPLName_1">[8]Обновление!#REF!</definedName>
    <definedName name="oppp">#REF!</definedName>
    <definedName name="p">[7]Лист1!#REF!</definedName>
    <definedName name="p_1">[8]Product!#REF!</definedName>
    <definedName name="pp">#REF!</definedName>
    <definedName name="PriceRange">[7]Лист1!#REF!</definedName>
    <definedName name="PriceRange_1">[8]Цена!#REF!</definedName>
    <definedName name="Print_Area" localSheetId="1">'ССР 4 кв 2024'!$A$1:$I$91</definedName>
    <definedName name="Print_Area">#REF!</definedName>
    <definedName name="Print_Titles" localSheetId="4">ПИР!$18:$18</definedName>
    <definedName name="Print_Titles" localSheetId="1">'ССР 4 кв 2024'!$13:$13</definedName>
    <definedName name="PrntSnbUser">#REF!</definedName>
    <definedName name="propis">#REF!</definedName>
    <definedName name="q">#REF!</definedName>
    <definedName name="qqqqqqq">[14]топография!#REF!</definedName>
    <definedName name="qqqqqqqqqqqqqqqqqqqqqqqqqqqqqqqqqqq">#REF!</definedName>
    <definedName name="rehl">#REF!</definedName>
    <definedName name="rf">#REF!</definedName>
    <definedName name="rr">#NAME?</definedName>
    <definedName name="rtyrty">#REF!</definedName>
    <definedName name="SD_DC">#REF!</definedName>
    <definedName name="sdd">[3]топография!#REF!</definedName>
    <definedName name="sddsdaD">[10]топография!#REF!</definedName>
    <definedName name="SDDsfd">#REF!</definedName>
    <definedName name="SDSA">#REF!</definedName>
    <definedName name="SF_SFs">#REF!</definedName>
    <definedName name="ShapkaBepx">#REF!</definedName>
    <definedName name="ShapkaBepxVezde">#REF!</definedName>
    <definedName name="ShapkaNiz">#REF!</definedName>
    <definedName name="ShapkaNizVezde">#REF!</definedName>
    <definedName name="SM">#REF!</definedName>
    <definedName name="SM_SM">#REF!</definedName>
    <definedName name="SM_STO">#REF!</definedName>
    <definedName name="SM_STO_1">#NAME?</definedName>
    <definedName name="SM_STO1">#REF!</definedName>
    <definedName name="SM_STO2">#REF!</definedName>
    <definedName name="SM_STO3">#REF!</definedName>
    <definedName name="Smmmmmmmmmmmmmmm">#REF!</definedName>
    <definedName name="SmPr" localSheetId="1">'ССР 4 кв 2024'!#REF!</definedName>
    <definedName name="SmPr">#REF!</definedName>
    <definedName name="Soglasovano">#REF!</definedName>
    <definedName name="SSR">#REF!</definedName>
    <definedName name="Status">#REF!</definedName>
    <definedName name="su">#REF!</definedName>
    <definedName name="SUM_">#REF!</definedName>
    <definedName name="SUM_1">#REF!</definedName>
    <definedName name="sum_2">#REF!</definedName>
    <definedName name="SUM_3">#REF!</definedName>
    <definedName name="sum_4">#REF!</definedName>
    <definedName name="SV">#REF!</definedName>
    <definedName name="SV_STO">#REF!</definedName>
    <definedName name="t">#REF!</definedName>
    <definedName name="Time_diff">#REF!</definedName>
    <definedName name="Times">#REF!</definedName>
    <definedName name="Times___0">#REF!</definedName>
    <definedName name="ujl">#REF!</definedName>
    <definedName name="USA">[15]Шкаф!#REF!</definedName>
    <definedName name="USA_1">#REF!</definedName>
    <definedName name="Utverzhdau">#REF!</definedName>
    <definedName name="v">#REF!</definedName>
    <definedName name="VH">#REF!</definedName>
    <definedName name="vhjk">[5]топография!#REF!</definedName>
    <definedName name="w">#REF!</definedName>
    <definedName name="wrn.first." hidden="1">{#N/A,#N/A,FALSE,"Sheet1"}</definedName>
    <definedName name="xh">#REF!</definedName>
    <definedName name="y">#REF!</definedName>
    <definedName name="Yamaha_26">#REF!</definedName>
    <definedName name="yyy">#REF!</definedName>
    <definedName name="ZAK1">#REF!</definedName>
    <definedName name="ZAK2">#REF!</definedName>
    <definedName name="zak3">#REF!</definedName>
    <definedName name="zxdc">#REF!</definedName>
    <definedName name="zzzz">#REF!</definedName>
    <definedName name="а">#REF!</definedName>
    <definedName name="а1">#REF!</definedName>
    <definedName name="А11">#REF!</definedName>
    <definedName name="а12">#REF!</definedName>
    <definedName name="а124545">#REF!</definedName>
    <definedName name="А15">#REF!</definedName>
    <definedName name="А2">#REF!</definedName>
    <definedName name="А34">#REF!</definedName>
    <definedName name="а35">#REF!</definedName>
    <definedName name="а36">#REF!</definedName>
    <definedName name="аа">#REF!</definedName>
    <definedName name="ааа">#REF!</definedName>
    <definedName name="аааа">#REF!</definedName>
    <definedName name="ааааа">#REF!</definedName>
    <definedName name="аааааа">#REF!</definedName>
    <definedName name="ааааааа">#REF!</definedName>
    <definedName name="аб">#REF!</definedName>
    <definedName name="ав">#REF!</definedName>
    <definedName name="авввввввввввввввввввв">#REF!</definedName>
    <definedName name="авлртавэ">{#N/A,#N/A,FALSE,"Sheet1"}</definedName>
    <definedName name="авпявап">#REF!</definedName>
    <definedName name="авпяпав">#REF!</definedName>
    <definedName name="авРВп">#REF!</definedName>
    <definedName name="авс">#REF!</definedName>
    <definedName name="аву">#REF!</definedName>
    <definedName name="аглвг">#REF!</definedName>
    <definedName name="адм." hidden="1">{#N/A,#N/A,FALSE,"Sheet1"}</definedName>
    <definedName name="админ">#REF!</definedName>
    <definedName name="аднг">#REF!</definedName>
    <definedName name="адоад">#REF!</definedName>
    <definedName name="адожд">#REF!</definedName>
    <definedName name="азжща">{#N/A,#N/A,FALSE,"Sheet1"}</definedName>
    <definedName name="акп">#REF!</definedName>
    <definedName name="ало">#REF!</definedName>
    <definedName name="Алтайский_край">#REF!</definedName>
    <definedName name="Алтайский_край_1">#REF!</definedName>
    <definedName name="Амурская_область">#REF!</definedName>
    <definedName name="Амурская_область_1">#REF!</definedName>
    <definedName name="ангданга">#REF!</definedName>
    <definedName name="ангщ">#REF!</definedName>
    <definedName name="анд">#REF!</definedName>
    <definedName name="анол">#REF!</definedName>
    <definedName name="анрл">[3]топография!#REF!</definedName>
    <definedName name="аода">#REF!</definedName>
    <definedName name="аодадо">#REF!</definedName>
    <definedName name="аодра">#REF!</definedName>
    <definedName name="аол">[3]топография!#REF!</definedName>
    <definedName name="аопы">#REF!</definedName>
    <definedName name="аопыао">#REF!</definedName>
    <definedName name="аоыао">#REF!</definedName>
    <definedName name="ап">#REF!</definedName>
    <definedName name="ап12">#REF!</definedName>
    <definedName name="апиоварп">#REF!</definedName>
    <definedName name="апоап">#REF!</definedName>
    <definedName name="аповоп">#REF!</definedName>
    <definedName name="апопр">#REF!</definedName>
    <definedName name="апорапо">#REF!</definedName>
    <definedName name="апотиа">#REF!</definedName>
    <definedName name="апоыа">#REF!</definedName>
    <definedName name="апоыаоп">#REF!</definedName>
    <definedName name="апоыапо">#REF!</definedName>
    <definedName name="апоыоо">#REF!</definedName>
    <definedName name="апр">[16]топография!#REF!</definedName>
    <definedName name="аправи">#REF!</definedName>
    <definedName name="апрво">#REF!</definedName>
    <definedName name="апрыа">#REF!</definedName>
    <definedName name="апрыапр">[3]топография!#REF!</definedName>
    <definedName name="апыо">#REF!</definedName>
    <definedName name="апырр">#REF!</definedName>
    <definedName name="ар">{#N/A,#N/A,FALSE,"Sheet1"}</definedName>
    <definedName name="араера">#REF!</definedName>
    <definedName name="арбь">#REF!</definedName>
    <definedName name="арл">#REF!</definedName>
    <definedName name="арла">[3]топография!#REF!</definedName>
    <definedName name="аро">#REF!</definedName>
    <definedName name="ародар">#REF!</definedName>
    <definedName name="ародард">[3]топография!#REF!</definedName>
    <definedName name="ародарод">#REF!</definedName>
    <definedName name="ародра">#REF!</definedName>
    <definedName name="арол">#REF!</definedName>
    <definedName name="аролаол">#REF!</definedName>
    <definedName name="арпа">#REF!</definedName>
    <definedName name="Архангельская_область">#REF!</definedName>
    <definedName name="Архангельская_область_1">#REF!</definedName>
    <definedName name="арьдбра">[3]топография!#REF!</definedName>
    <definedName name="Астраханская_область">#REF!</definedName>
    <definedName name="АСУТП">#REF!</definedName>
    <definedName name="ауакуа">#REF!</definedName>
    <definedName name="АФС">[6]топография!#REF!</definedName>
    <definedName name="ачпо">[10]топография!#REF!</definedName>
    <definedName name="ашлр">{#N/A,#N/A,FALSE,"Sheet1"}</definedName>
    <definedName name="аыв">#REF!</definedName>
    <definedName name="аыоап">#REF!</definedName>
    <definedName name="аыоапо">#REF!</definedName>
    <definedName name="аыопыао">#REF!</definedName>
    <definedName name="аыпр">[5]топография!#REF!</definedName>
    <definedName name="аыпрыпр">#REF!</definedName>
    <definedName name="аыыпо">[3]топография!#REF!</definedName>
    <definedName name="б">#REF!</definedName>
    <definedName name="_xlnm.Database">#REF!</definedName>
    <definedName name="БАК2">#REF!</definedName>
    <definedName name="Белгородская_область">#REF!</definedName>
    <definedName name="блр4545">#REF!</definedName>
    <definedName name="бол">{#N/A,#N/A,TRUE,"Смета на пасс. обор. №1"}</definedName>
    <definedName name="бпрбь">#REF!</definedName>
    <definedName name="Брянская_область">#REF!</definedName>
    <definedName name="Буровой_понтон">#REF!</definedName>
    <definedName name="быч">'[17]свод 2'!$A$7</definedName>
    <definedName name="бьюждж">#REF!</definedName>
    <definedName name="бю.бю.">#REF!</definedName>
    <definedName name="в">{#N/A,#N/A,FALSE,"Sheet1"}</definedName>
    <definedName name="В5">#REF!</definedName>
    <definedName name="Ва">#REF!</definedName>
    <definedName name="ва3">#REF!</definedName>
    <definedName name="вав">[18]топография!#REF!</definedName>
    <definedName name="вава">#REF!</definedName>
    <definedName name="вавввввввввввввв">#REF!</definedName>
    <definedName name="ваепкн">[10]топография!#REF!</definedName>
    <definedName name="ВАЛ_">#REF!</definedName>
    <definedName name="ВАЛ_1">#REF!</definedName>
    <definedName name="ВАЛ_4">#REF!</definedName>
    <definedName name="Валаам">#REF!</definedName>
    <definedName name="вангл">#REF!</definedName>
    <definedName name="ванлр">#REF!</definedName>
    <definedName name="ванол">[5]топография!#REF!</definedName>
    <definedName name="вао">#REF!</definedName>
    <definedName name="вап">#REF!</definedName>
    <definedName name="вапапап">{#N/A,#N/A,FALSE,"Sheet1"}</definedName>
    <definedName name="вапвя">#REF!</definedName>
    <definedName name="вапр">#REF!</definedName>
    <definedName name="вапяп">#REF!</definedName>
    <definedName name="вар">[3]топография!#REF!</definedName>
    <definedName name="варо">#REF!</definedName>
    <definedName name="васывтаыоврам">#REF!</definedName>
    <definedName name="ваыцапц">#REF!</definedName>
    <definedName name="вб">'[19]ЛЧ Р'!$C$55:$H$62</definedName>
    <definedName name="ввв">#REF!</definedName>
    <definedName name="вввв">#REF!</definedName>
    <definedName name="вген">#REF!</definedName>
    <definedName name="вглльа">#REF!</definedName>
    <definedName name="вдпггрукгщ">#REF!</definedName>
    <definedName name="ве">#REF!</definedName>
    <definedName name="ведущий">#REF!</definedName>
    <definedName name="вельск">#REF!</definedName>
    <definedName name="венл">#REF!</definedName>
    <definedName name="вено">#REF!</definedName>
    <definedName name="веноевн">#REF!</definedName>
    <definedName name="венолвенп">#REF!</definedName>
    <definedName name="веноь">#REF!</definedName>
    <definedName name="венрол">#REF!</definedName>
    <definedName name="венш">#REF!</definedName>
    <definedName name="вео">#REF!</definedName>
    <definedName name="веше">#REF!</definedName>
    <definedName name="вика">#REF!</definedName>
    <definedName name="вирваы">#REF!</definedName>
    <definedName name="вк">{#N/A,#N/A,FALSE,"Sheet1"}</definedName>
    <definedName name="вкпвп">#REF!</definedName>
    <definedName name="ВЛ">[20]Инд_1_16!$B$8</definedName>
    <definedName name="Владимирская_область">#REF!</definedName>
    <definedName name="влнг">[3]топография!#REF!</definedName>
    <definedName name="внебюдж.а.н." hidden="1">{#N/A,#N/A,FALSE,"Sheet1"}</definedName>
    <definedName name="внеове">#REF!</definedName>
    <definedName name="внеое">#REF!</definedName>
    <definedName name="внлг">#REF!</definedName>
    <definedName name="внорьп">#REF!</definedName>
    <definedName name="внр">#REF!</definedName>
    <definedName name="вов">#REF!</definedName>
    <definedName name="вое">#REF!</definedName>
    <definedName name="Волгоградская_область">#REF!</definedName>
    <definedName name="Вологодская_область">#REF!</definedName>
    <definedName name="Вологодская_область_1">#REF!</definedName>
    <definedName name="вопрв">#REF!</definedName>
    <definedName name="вопров">#REF!</definedName>
    <definedName name="Воронежская_область">#REF!</definedName>
    <definedName name="Вп">#REF!</definedName>
    <definedName name="впа">#REF!</definedName>
    <definedName name="впо">#REF!</definedName>
    <definedName name="впоп">[10]топография!#REF!</definedName>
    <definedName name="впор">#REF!</definedName>
    <definedName name="впр">#REF!</definedName>
    <definedName name="впрвпр">#REF!</definedName>
    <definedName name="впрл">#REF!</definedName>
    <definedName name="впрлвпр">#REF!</definedName>
    <definedName name="впрлпр">#REF!</definedName>
    <definedName name="впрлрпл">#REF!</definedName>
    <definedName name="впро">#REF!</definedName>
    <definedName name="впров">#REF!</definedName>
    <definedName name="впрь">#REF!</definedName>
    <definedName name="впрьвп">#REF!</definedName>
    <definedName name="впрьрь">#REF!</definedName>
    <definedName name="вр">#REF!</definedName>
    <definedName name="вравар">#REF!</definedName>
    <definedName name="вро">#REF!</definedName>
    <definedName name="вров">#REF!</definedName>
    <definedName name="вровап">#REF!</definedName>
    <definedName name="врп">#REF!</definedName>
    <definedName name="врплнл">#REF!</definedName>
    <definedName name="врпов">#REF!</definedName>
    <definedName name="врповор">#REF!</definedName>
    <definedName name="врпьт">[3]топография!#REF!</definedName>
    <definedName name="врь">[10]топография!#REF!</definedName>
    <definedName name="врьпврь">#REF!</definedName>
    <definedName name="Всего_по_смете">#REF!</definedName>
    <definedName name="ВсегоРучБур">[21]СмРучБур!$J$40</definedName>
    <definedName name="ВсегоШурфов">#REF!</definedName>
    <definedName name="Вспомогательные_работы">#REF!</definedName>
    <definedName name="ВТ">#REF!</definedName>
    <definedName name="втор_кат">#REF!</definedName>
    <definedName name="второй">#REF!</definedName>
    <definedName name="втратар">#REF!</definedName>
    <definedName name="выдлтап">{#N/A,#N/A,FALSE,"Sheet1"}</definedName>
    <definedName name="вызщог">{#N/A,#N/A,FALSE,"Sheet1"}</definedName>
    <definedName name="выфаьджфдл">#REF!</definedName>
    <definedName name="выфвы">[12]ПДР!#REF!</definedName>
    <definedName name="Вычислительная_техника">[15]Коэфф1.!#REF!</definedName>
    <definedName name="Вычислительная_техника_1">#REF!</definedName>
    <definedName name="выы">#REF!</definedName>
    <definedName name="г">#REF!</definedName>
    <definedName name="газ">#REF!</definedName>
    <definedName name="ГАП">#REF!</definedName>
    <definedName name="ггггггггггггггггггггггггггггггггггггггггггггггг">[9]топография!#REF!</definedName>
    <definedName name="гелог">#REF!</definedName>
    <definedName name="гео">#REF!</definedName>
    <definedName name="геог">#REF!</definedName>
    <definedName name="геодезия">#REF!</definedName>
    <definedName name="геол.1">#REF!</definedName>
    <definedName name="Геол_Лазаревск">[11]топография!#REF!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р">[22]топография!#REF!</definedName>
    <definedName name="Гидра">[23]топография!#REF!</definedName>
    <definedName name="Гидро">[23]топография!#REF!</definedName>
    <definedName name="гидро1">#REF!</definedName>
    <definedName name="гидрол">#REF!</definedName>
    <definedName name="Гидролог">#REF!</definedName>
    <definedName name="Гидрология_7.03.08">[10]топография!#REF!</definedName>
    <definedName name="ГИП">#REF!</definedName>
    <definedName name="глрп">#REF!</definedName>
    <definedName name="гном">#REF!</definedName>
    <definedName name="гопиыв">{#N/A,#N/A,FALSE,"Sheet1"}</definedName>
    <definedName name="гор">#REF!</definedName>
    <definedName name="гофы">{#N/A,#N/A,FALSE,"Sheet1"}</definedName>
    <definedName name="гпдш">#REF!</definedName>
    <definedName name="гпифыа">{#N/A,#N/A,FALSE,"Sheet1"}</definedName>
    <definedName name="гпшд">#REF!</definedName>
    <definedName name="гр">{#N/A,#N/A,FALSE,"Sheet1"}</definedName>
    <definedName name="ГРПШ">{#N/A,#N/A,FALSE,"Sheet1"}</definedName>
    <definedName name="гш">#REF!</definedName>
    <definedName name="гшд">#REF!</definedName>
    <definedName name="гшн">#REF!</definedName>
    <definedName name="гшпшщ">[24]топография!#REF!</definedName>
    <definedName name="гшшг">NA()</definedName>
    <definedName name="д">#REF!</definedName>
    <definedName name="дан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ваукпа22">{#N/A,#N/A,FALSE,"Sheet1"}</definedName>
    <definedName name="дд">[25]Смета!#REF!</definedName>
    <definedName name="ддд">#REF!</definedName>
    <definedName name="ддддд">#REF!</definedName>
    <definedName name="десятый">#REF!</definedName>
    <definedName name="Дефлятор">#REF!</definedName>
    <definedName name="джож">#NAME?</definedName>
    <definedName name="джэ">{#N/A,#N/A,TRUE,"Смета на пасс. обор. №1"}</definedName>
    <definedName name="диапазон">#REF!</definedName>
    <definedName name="Диск">#REF!</definedName>
    <definedName name="длдл">#REF!</definedName>
    <definedName name="Длинна_границы">#REF!</definedName>
    <definedName name="Длинна_трассы">#REF!</definedName>
    <definedName name="длозщшзщдлжб">#REF!</definedName>
    <definedName name="длолдолд">#REF!</definedName>
    <definedName name="длощшл">#REF!</definedName>
    <definedName name="длоыв">{#N/A,#N/A,FALSE,"Sheet1"}</definedName>
    <definedName name="длртвы">{#N/A,#N/A,FALSE,"Sheet1"}</definedName>
    <definedName name="Дн_ставка">#REF!</definedName>
    <definedName name="дна">#REF!</definedName>
    <definedName name="Должность">'[26]Прямые расходы'!$C$10:$C$97</definedName>
    <definedName name="ДОЛЛАР">#REF!</definedName>
    <definedName name="доорп">#REF!</definedName>
    <definedName name="доп">{#N/A,#N/A,FALSE,"Sheet1"}</definedName>
    <definedName name="Доп._оборудование">[15]Коэфф1.!#REF!</definedName>
    <definedName name="Доп._оборудование_1">#REF!</definedName>
    <definedName name="доп.затр." hidden="1">{#N/A,#N/A,FALSE,"Sheet1"}</definedName>
    <definedName name="Доп_оборуд">#REF!</definedName>
    <definedName name="допдшгед">#REF!</definedName>
    <definedName name="Дополнительно">{#N/A,#N/A,FALSE,"Sheet1"}</definedName>
    <definedName name="Дорога">[15]Шкаф!#REF!</definedName>
    <definedName name="Дорога_1">#REF!</definedName>
    <definedName name="др">#REF!</definedName>
    <definedName name="ДСК">[10]топография!#REF!</definedName>
    <definedName name="ДСК_14">[10]топография!#REF!</definedName>
    <definedName name="дск_15">[10]топография!#REF!</definedName>
    <definedName name="дск1">[27]топография!#REF!</definedName>
    <definedName name="дтс">'[28]СметаСводная Рыб'!$C$13</definedName>
    <definedName name="дщшю">#REF!</definedName>
    <definedName name="е">#REF!</definedName>
    <definedName name="евнл">#REF!</definedName>
    <definedName name="евнлен">#REF!</definedName>
    <definedName name="ЕВР">[29]Поставка!$H$13</definedName>
    <definedName name="Еврейская_автономная_область">#REF!</definedName>
    <definedName name="Еврейская_автономная_область_1">#REF!</definedName>
    <definedName name="еврор">#REF!</definedName>
    <definedName name="еврь">#REF!</definedName>
    <definedName name="Единица1">#REF!</definedName>
    <definedName name="Единица10">#REF!</definedName>
    <definedName name="Единица11">#REF!</definedName>
    <definedName name="Единица12">#REF!</definedName>
    <definedName name="Единица13">#REF!</definedName>
    <definedName name="Единица14">#REF!</definedName>
    <definedName name="Единица15">#REF!</definedName>
    <definedName name="Единица16">#REF!</definedName>
    <definedName name="Единица17">#REF!</definedName>
    <definedName name="Единица18">#REF!</definedName>
    <definedName name="Единица19">#REF!</definedName>
    <definedName name="Единица2">#REF!</definedName>
    <definedName name="Единица20">#REF!</definedName>
    <definedName name="Единица21">#REF!</definedName>
    <definedName name="Единица22">#REF!</definedName>
    <definedName name="Единица23">#REF!</definedName>
    <definedName name="Единица24">#REF!</definedName>
    <definedName name="Единица25">#REF!</definedName>
    <definedName name="Единица26">#REF!</definedName>
    <definedName name="Единица27">#REF!</definedName>
    <definedName name="Единица28">#REF!</definedName>
    <definedName name="Единица29">#REF!</definedName>
    <definedName name="Единица3">#REF!</definedName>
    <definedName name="Единица30">#REF!</definedName>
    <definedName name="Единица31">#REF!</definedName>
    <definedName name="Единица32">#REF!</definedName>
    <definedName name="Единица33">#REF!</definedName>
    <definedName name="Единица34">#REF!</definedName>
    <definedName name="Единица35">#REF!</definedName>
    <definedName name="Единица36">#REF!</definedName>
    <definedName name="Единица37">#REF!</definedName>
    <definedName name="Единица38">#REF!</definedName>
    <definedName name="Единица39">#REF!</definedName>
    <definedName name="Единица4">#REF!</definedName>
    <definedName name="Единица40">#REF!</definedName>
    <definedName name="Единица41">#REF!</definedName>
    <definedName name="Единица42">#REF!</definedName>
    <definedName name="Единица43">#REF!</definedName>
    <definedName name="Единица44">#REF!</definedName>
    <definedName name="Единица45">#REF!</definedName>
    <definedName name="Единица46">#REF!</definedName>
    <definedName name="Единица47">#REF!</definedName>
    <definedName name="Единица48">#REF!</definedName>
    <definedName name="Единица49">#REF!</definedName>
    <definedName name="Единица5">#REF!</definedName>
    <definedName name="Единица50">#REF!</definedName>
    <definedName name="Единица51">#REF!</definedName>
    <definedName name="Единица52">#REF!</definedName>
    <definedName name="Единица53">#REF!</definedName>
    <definedName name="Единица54">#REF!</definedName>
    <definedName name="Единица55">#REF!</definedName>
    <definedName name="Единица56">#REF!</definedName>
    <definedName name="Единица57">#REF!</definedName>
    <definedName name="Единица58">#REF!</definedName>
    <definedName name="Единица59">#REF!</definedName>
    <definedName name="Единица6">#REF!</definedName>
    <definedName name="Единица60">#REF!</definedName>
    <definedName name="Единица7">#REF!</definedName>
    <definedName name="Единица8">#REF!</definedName>
    <definedName name="Единица9">#REF!</definedName>
    <definedName name="ен">#REF!</definedName>
    <definedName name="енвлпр">#REF!</definedName>
    <definedName name="енг">#REF!</definedName>
    <definedName name="енк">#REF!</definedName>
    <definedName name="енлопр">#REF!</definedName>
    <definedName name="ено">#REF!</definedName>
    <definedName name="еное">#REF!</definedName>
    <definedName name="ео">#REF!</definedName>
    <definedName name="еов">#REF!</definedName>
    <definedName name="ер">#REF!</definedName>
    <definedName name="еуг">#REF!</definedName>
    <definedName name="еыкг">[3]топография!#REF!</definedName>
    <definedName name="жгпиувы">{#N/A,#N/A,FALSE,"Sheet1"}</definedName>
    <definedName name="жджд">#REF!</definedName>
    <definedName name="жжж">#REF!</definedName>
    <definedName name="жовм">{#N/A,#N/A,FALSE,"Sheet1"}</definedName>
    <definedName name="жпф">#REF!</definedName>
    <definedName name="жю">{#N/A,#N/A,TRUE,"Смета на пасс. обор. №1"}</definedName>
    <definedName name="Зависимые">#REF!</definedName>
    <definedName name="_xlnm.Print_Titles" localSheetId="5">'02-01-01 '!$38:$38</definedName>
    <definedName name="ЗаказДолжность">[30]ОбмОбслЗемОд!$B$67</definedName>
    <definedName name="ЗаказИмя">[30]ОбмОбслЗемОд!$C$69</definedName>
    <definedName name="Заказчик">#REF!</definedName>
    <definedName name="Землеустр.Л.С." hidden="1">{#N/A,#N/A,FALSE,"Sheet1"}</definedName>
    <definedName name="зжгуцэ">{#N/A,#N/A,FALSE,"Sheet1"}</definedName>
    <definedName name="зжшщз">[31]топография!#REF!</definedName>
    <definedName name="ЗИП_Всего">#NAME?</definedName>
    <definedName name="ЗИП_Всего_1">#REF!</definedName>
    <definedName name="зощр">#REF!</definedName>
    <definedName name="зплизлп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зщ">{#N/A,#N/A,TRUE,"Смета на пасс. обор. №1"}</definedName>
    <definedName name="зща">{#N/A,#N/A,FALSE,"Sheet1"}</definedName>
    <definedName name="зщов">{#N/A,#N/A,FALSE,"Sheet1"}</definedName>
    <definedName name="ЗЮзя">#REF!</definedName>
    <definedName name="и">#REF!</definedName>
    <definedName name="Ивановская_область">#REF!</definedName>
    <definedName name="ивпт">#REF!</definedName>
    <definedName name="ик">#REF!</definedName>
    <definedName name="имми">[3]топография!#REF!</definedName>
    <definedName name="имт">#REF!</definedName>
    <definedName name="Инвестор">#REF!</definedName>
    <definedName name="Инд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олд">#REF!</definedName>
    <definedName name="иошль">#REF!</definedName>
    <definedName name="ИПусто">#REF!</definedName>
    <definedName name="Иркутская_область">#REF!</definedName>
    <definedName name="Иркутская_область_1">#REF!</definedName>
    <definedName name="ИС__И.Максимов">#REF!</definedName>
    <definedName name="итог">#REF!</definedName>
    <definedName name="Итого_ЗПМ__по_рес_расчету_с_учетом_к_тов">#REF!</definedName>
    <definedName name="Итого_ЗПМ_в_базисных_ценах">#NAME?</definedName>
    <definedName name="Итого_ЗПМ_в_базисных_ценах_с_учетом_к_тов">#NAME?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#NAME?</definedName>
    <definedName name="Итого_материалы_в_базисных_ценах_с_учетом_к_тов">#NAME?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#NAME?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#NAME?</definedName>
    <definedName name="Итого_НР_по_акту_в_базисных_ценах">#NAME?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#NAME?</definedName>
    <definedName name="Итого_ОЗП_в_базисных_ценах_с_учетом_к_тов">#NAME?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#NAME?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по_разделу_V">#REF!</definedName>
    <definedName name="Итого_по_смете">#REF!</definedName>
    <definedName name="Итого_СП_в_базисных_ценах">#NAME?</definedName>
    <definedName name="Итого_СП_по_акту_в_базисных_ценах">#NAME?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#NAME?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#NAME?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итьоиьб">#REF!</definedName>
    <definedName name="й">#REF!</definedName>
    <definedName name="йцйу3йк">#REF!</definedName>
    <definedName name="йцйц">NA()</definedName>
    <definedName name="йцйцйц">#REF!</definedName>
    <definedName name="йцу">#REF!</definedName>
    <definedName name="К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абардино_Балкарская_Республика">#REF!</definedName>
    <definedName name="Кабели">[15]Коэфф1.!#REF!</definedName>
    <definedName name="Кабели_1">#REF!</definedName>
    <definedName name="кабель">#REF!</definedName>
    <definedName name="кака">#REF!</definedName>
    <definedName name="Калининградская_область">#REF!</definedName>
    <definedName name="калплан">#REF!</definedName>
    <definedName name="Калужская_область">#REF!</definedName>
    <definedName name="Кальк.авт.н." hidden="1">{#N/A,#N/A,FALSE,"Sheet1"}</definedName>
    <definedName name="Камеральных">#REF!</definedName>
    <definedName name="Камчатская_область">#REF!</definedName>
    <definedName name="Камчатская_область_1">#REF!</definedName>
    <definedName name="Карачаево_Черкесская_Республика">#REF!</definedName>
    <definedName name="КАТ1">#REF!</definedName>
    <definedName name="Категория_сложности">#REF!</definedName>
    <definedName name="катя">#REF!</definedName>
    <definedName name="КВАРТАЛ">[32]Индексы!$A$2:$A$11</definedName>
    <definedName name="кгкг">#REF!</definedName>
    <definedName name="кеке">#REF!</definedName>
    <definedName name="Кемеровская_область">#REF!</definedName>
    <definedName name="Кемеровская_область_1">#REF!</definedName>
    <definedName name="кенрке">#REF!</definedName>
    <definedName name="кенроолтьб">#REF!</definedName>
    <definedName name="керл">#REF!</definedName>
    <definedName name="кешщкщ">#REF!</definedName>
    <definedName name="КИП">#REF!</definedName>
    <definedName name="КИПиавтом">#REF!</definedName>
    <definedName name="Кировская_область">#REF!</definedName>
    <definedName name="Кировская_область_1">#REF!</definedName>
    <definedName name="ккк">#REF!</definedName>
    <definedName name="КЛ">[20]Инд_1_16!$B$6</definedName>
    <definedName name="клтщ">{#N/A,#N/A,FALSE,"Sheet1"}</definedName>
    <definedName name="км">{#N/A,#N/A,FALSE,"Sheet1"}</definedName>
    <definedName name="кмцамцупмуцимпы">[33]топография!#REF!</definedName>
    <definedName name="кн">[3]топография!#REF!</definedName>
    <definedName name="книга">#REF!</definedName>
    <definedName name="Кобщ">#REF!</definedName>
    <definedName name="КОД">#REF!</definedName>
    <definedName name="кол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листов">'[34]Титульный лист'!$K$4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'[35]СметаСводная Колпино'!$C$5</definedName>
    <definedName name="ком">[36]топография!#REF!</definedName>
    <definedName name="ком.">#REF!</definedName>
    <definedName name="Командировочные_расходы">#REF!</definedName>
    <definedName name="КонПериода">[37]Реестр!$Y$4:$Y$16</definedName>
    <definedName name="Контрагент">[38]списки!$A$2:$A$40</definedName>
    <definedName name="Контроллер">[15]Коэфф1.!#REF!</definedName>
    <definedName name="Контроллер_1">#REF!</definedName>
    <definedName name="кор">#REF!</definedName>
    <definedName name="кореал">#REF!</definedName>
    <definedName name="Корнеева">#REF!</definedName>
    <definedName name="Костромская_область">#REF!</definedName>
    <definedName name="КОЭФ">[39]Показатели!#REF!</definedName>
    <definedName name="КОЭФ4">[32]Показатели!$B$124:$B$127</definedName>
    <definedName name="КоэфБезПоля">#REF!</definedName>
    <definedName name="КоэфГорЗак">#REF!</definedName>
    <definedName name="КоэфГорЗаказ">[30]ОбмОбслЗемОд!$E$29</definedName>
    <definedName name="КоэфУдорожания">[30]ОбмОбслЗемОд!$E$28</definedName>
    <definedName name="КОЭФФ">[39]Показатели!#REF!</definedName>
    <definedName name="КОЭФФ1">[32]Показатели!$A$72:$A$76</definedName>
    <definedName name="КОЭФФ2">[39]Показатели!#REF!,[39]Показатели!#REF!,[39]Показатели!#REF!</definedName>
    <definedName name="Коэффициент">#REF!</definedName>
    <definedName name="Кра">[40]СметаСводная!$E$6</definedName>
    <definedName name="Краснодарский_край">#REF!</definedName>
    <definedName name="Красноярский_край">#REF!</definedName>
    <definedName name="Красноярский_край_1">#REF!</definedName>
    <definedName name="_xlnm.Criteria">#REF!</definedName>
    <definedName name="кт">#REF!</definedName>
    <definedName name="кук">{#N/A,#N/A,FALSE,"Sheet1"}</definedName>
    <definedName name="куку">#REF!</definedName>
    <definedName name="Курганская_область">#REF!</definedName>
    <definedName name="Курганская_область_1">#REF!</definedName>
    <definedName name="курс">#REF!</definedName>
    <definedName name="Курс_1">#REF!</definedName>
    <definedName name="курс_дол">#REF!</definedName>
    <definedName name="Курс_доллара">'[41]Курс доллара'!$A$2</definedName>
    <definedName name="Курс_доллара_США">#REF!</definedName>
    <definedName name="курс1">#REF!</definedName>
    <definedName name="Курская_область">#REF!</definedName>
    <definedName name="кшн">#REF!</definedName>
    <definedName name="л">{#N/A,#N/A,FALSE,"Sheet1"}</definedName>
    <definedName name="ЛабМашБур">[30]СмМашБур!#REF!</definedName>
    <definedName name="лаборатория">#REF!</definedName>
    <definedName name="ЛабШурфов">#REF!</definedName>
    <definedName name="лав">{#N/A,#N/A,FALSE,"Sheet1"}</definedName>
    <definedName name="лахт1э">{#N/A,#N/A,FALSE,"Sheet1"}</definedName>
    <definedName name="лв">#REF!</definedName>
    <definedName name="лвнг">#REF!</definedName>
    <definedName name="лддд">#REF!</definedName>
    <definedName name="лдж">{#N/A,#N/A,TRUE,"Смета на пасс. обор. №1"}</definedName>
    <definedName name="лдллл">#REF!</definedName>
    <definedName name="ленин">#REF!</definedName>
    <definedName name="Ленинградская_область">#REF!</definedName>
    <definedName name="Липецкая_область">#REF!</definedName>
    <definedName name="лист">#REF!</definedName>
    <definedName name="Лифты">#REF!</definedName>
    <definedName name="лкон">#REF!</definedName>
    <definedName name="лл">#REF!</definedName>
    <definedName name="ллддд">#REF!</definedName>
    <definedName name="ллдж">#REF!</definedName>
    <definedName name="ллл">#REF!</definedName>
    <definedName name="лн">#REF!</definedName>
    <definedName name="лнвг">#REF!</definedName>
    <definedName name="лнгва">#REF!</definedName>
    <definedName name="ло">#REF!</definedName>
    <definedName name="ловпр">#REF!</definedName>
    <definedName name="логалгнеелн">#REF!</definedName>
    <definedName name="логп">{#N/A,#N/A,FALSE,"Sheet1"}</definedName>
    <definedName name="лодло">#REF!</definedName>
    <definedName name="лодол">#REF!</definedName>
    <definedName name="лол">#REF!</definedName>
    <definedName name="лор">{#N/A,#N/A,FALSE,"Sheet1"}</definedName>
    <definedName name="лорщшгошщлдбжд">#REF!</definedName>
    <definedName name="лот">{#N/A,#N/A,TRUE,"Смета на пасс. обор. №1"}</definedName>
    <definedName name="лпрра">#REF!</definedName>
    <definedName name="лра">{#N/A,#N/A,FALSE,"Sheet1"}</definedName>
    <definedName name="лрал">#REF!</definedName>
    <definedName name="лрлд">#REF!</definedName>
    <definedName name="лрр">#REF!</definedName>
    <definedName name="ЛС">{#N/A,#N/A,FALSE,"Sheet1"}</definedName>
    <definedName name="ЛСК">{#N/A,#N/A,FALSE,"Sheet1"}</definedName>
    <definedName name="ЛСК2">{#N/A,#N/A,FALSE,"Sheet1"}</definedName>
    <definedName name="льолшош">#REF!</definedName>
    <definedName name="люлдюб">[42]Смета!#REF!</definedName>
    <definedName name="М">#REF!</definedName>
    <definedName name="Магаданская_область">#REF!</definedName>
    <definedName name="Магаданская_область_1">#REF!</definedName>
    <definedName name="Мак">[43]сводная!$D$7</definedName>
    <definedName name="МАРЖА">#REF!</definedName>
    <definedName name="марина">{#N/A,#N/A,FALSE,"Sheet1"}</definedName>
    <definedName name="Месяцы">#REF!</definedName>
    <definedName name="Месяцы2">#REF!</definedName>
    <definedName name="Месяцы3">#REF!</definedName>
    <definedName name="мж1">'[44]СметаСводная 1 оч'!$D$6</definedName>
    <definedName name="МИ_Т">#REF!</definedName>
    <definedName name="МИА5">#REF!</definedName>
    <definedName name="мил">{0,"овz";1,"z";2,"аz";5,"овz"}</definedName>
    <definedName name="мин">#REF!</definedName>
    <definedName name="Министерство_транспорта__связи_и_автомобильных_дорог_Самарской_области">#REF!</definedName>
    <definedName name="мир">{#N/A,#N/A,TRUE,"Смета на пасс. обор. №1"}</definedName>
    <definedName name="мись">#REF!</definedName>
    <definedName name="мит">#REF!</definedName>
    <definedName name="мичм">[45]сводная!$D$7</definedName>
    <definedName name="мм">#REF!</definedName>
    <definedName name="МММММММММ">#REF!</definedName>
    <definedName name="мн">#REF!</definedName>
    <definedName name="мойка">#REF!</definedName>
    <definedName name="Монтаж">#REF!</definedName>
    <definedName name="Монтажные_работы_в_базисных_ценах">'[46]Служебная структура'!$B$124</definedName>
    <definedName name="Монтажные_работы_в_текущих_ценах">#NAME?</definedName>
    <definedName name="Монтажные_работы_в_текущих_ценах_по_ресурсному_расчету">#NAME?</definedName>
    <definedName name="Монтажные_работы_в_текущих_ценах_после_применения_индексов">#NAME?</definedName>
    <definedName name="Московская_область">#REF!</definedName>
    <definedName name="мотаж2">#REF!</definedName>
    <definedName name="мпртмит">#REF!</definedName>
    <definedName name="мтч">#REF!</definedName>
    <definedName name="мтьюп">#REF!</definedName>
    <definedName name="Мурманская_область">#REF!</definedName>
    <definedName name="Мурманская_область_1">#REF!</definedName>
    <definedName name="МЫТНИНСКАЯ">{#N/A,#N/A,FALSE,"Sheet1"}</definedName>
    <definedName name="н">{#N/A,#N/A,FALSE,"Sheet1"}</definedName>
    <definedName name="нагдл">[3]топография!#REF!</definedName>
    <definedName name="над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[47]свод!$A$7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'[46]Служебная структура'!$B$34</definedName>
    <definedName name="накладные">#REF!</definedName>
    <definedName name="НачПериода">[37]Реестр!$X$4:$X$16</definedName>
    <definedName name="нвле">#REF!</definedName>
    <definedName name="нгагл">#REF!</definedName>
    <definedName name="нго">#REF!</definedName>
    <definedName name="нгпнрап">#REF!</definedName>
    <definedName name="НДС">#REF!</definedName>
    <definedName name="нево">#REF!</definedName>
    <definedName name="нен">#REF!</definedName>
    <definedName name="неоукено">[48]топография!#REF!</definedName>
    <definedName name="нер">#REF!</definedName>
    <definedName name="нес2">'[49]9 глава'!$B$11:$G$50</definedName>
    <definedName name="неуо">#REF!</definedName>
    <definedName name="Нижегородская_область">#REF!</definedName>
    <definedName name="НК">'[50]См 1 наруж.водопровод'!$D$6</definedName>
    <definedName name="нннн">#REF!</definedName>
    <definedName name="но">#REF!</definedName>
    <definedName name="Новгородская_область">#REF!</definedName>
    <definedName name="Новосибирская_область">#REF!</definedName>
    <definedName name="Новосибирская_область_1">#REF!</definedName>
    <definedName name="новый">#REF!</definedName>
    <definedName name="Номер_договора">#REF!</definedName>
    <definedName name="Номер_Сметы">'[34]Титульный лист'!$D$25</definedName>
    <definedName name="НомерДоговора">[30]ОбмОбслЗемОд!$F$2</definedName>
    <definedName name="Норм_трудоемкость_механизаторов_по_смете_с_учетом_к_тов">#NAME?</definedName>
    <definedName name="Норм_трудоемкость_осн_рабочих_по_смете_с_учетом_к_тов">#NAME?</definedName>
    <definedName name="Нормативная_трудоемкость_механизаторов_по_смете">#NAME?</definedName>
    <definedName name="Нормативная_трудоемкость_основных_рабочих_по_смете">#NAME?</definedName>
    <definedName name="о">#REF!</definedName>
    <definedName name="оа">[3]топография!#REF!</definedName>
    <definedName name="оащ">{#N/A,#N/A,FALSE,"Sheet1"}</definedName>
    <definedName name="Об">[20]Инд_1_16!$B$10</definedName>
    <definedName name="_xlnm.Print_Area" localSheetId="5">'02-01-01 '!$A$1:$N$512</definedName>
    <definedName name="Область_печати_ИМ">#REF!</definedName>
    <definedName name="Оборудование_в_базисных_ценах">'[46]Служебная структура'!$B$125</definedName>
    <definedName name="Оборудование_в_текущих_ценах">#NAME?</definedName>
    <definedName name="Оборудование_в_текущих_ценах_по_ресурсному_расчету">#NAME?</definedName>
    <definedName name="Оборудование_в_текущих_ценах_после_применения_индексов">#NAME?</definedName>
    <definedName name="Обоснование_поправки">#REF!</definedName>
    <definedName name="ОБР_Ф3">#REF!</definedName>
    <definedName name="обуч">{#N/A,#N/A,TRUE,"Смета на пасс. обор. №1"}</definedName>
    <definedName name="объ">#REF!</definedName>
    <definedName name="ОбъектАдрес">[30]ОбмОбслЗемОд!$A$4</definedName>
    <definedName name="Объекты">'[51]Список объектов'!$B$6:$C$101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в">#REF!</definedName>
    <definedName name="овао">#REF!</definedName>
    <definedName name="овено">#REF!</definedName>
    <definedName name="овпв">#REF!</definedName>
    <definedName name="ог">{#N/A,#N/A,TRUE,"Смета на пасс. обор. №1"}</definedName>
    <definedName name="одлпд">#REF!</definedName>
    <definedName name="оев">#REF!</definedName>
    <definedName name="оек">#REF!</definedName>
    <definedName name="ОК">'[28]СметаСводная Рыб'!$C$9</definedName>
    <definedName name="окн">#REF!</definedName>
    <definedName name="олд">{#N/A,#N/A,TRUE,"Смета на пасс. обор. №1"}</definedName>
    <definedName name="олодод">#REF!</definedName>
    <definedName name="олорлшгш">#REF!</definedName>
    <definedName name="олпрол">#REF!</definedName>
    <definedName name="олролрт">#REF!</definedName>
    <definedName name="олрщшошшлд">#REF!</definedName>
    <definedName name="олюдю">#REF!</definedName>
    <definedName name="ОЛЯ">#REF!</definedName>
    <definedName name="Омская_область">#REF!</definedName>
    <definedName name="Омская_область_1">#REF!</definedName>
    <definedName name="оо">#REF!</definedName>
    <definedName name="ооо">#REF!</definedName>
    <definedName name="ООО__Севморнефтегаз">#REF!</definedName>
    <definedName name="оооо">#REF!</definedName>
    <definedName name="оот">#REF!</definedName>
    <definedName name="опао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">#REF!</definedName>
    <definedName name="Организация">[38]списки!$B$2:$B$8</definedName>
    <definedName name="Оренбургская_область">#REF!</definedName>
    <definedName name="Оренбургская_область_1">#REF!</definedName>
    <definedName name="Орловская_область">#REF!</definedName>
    <definedName name="орп">[52]Смета!#REF!</definedName>
    <definedName name="орьл">[3]топография!#REF!</definedName>
    <definedName name="Основание">#REF!</definedName>
    <definedName name="от">{#N/A,#N/A,TRUE,"Смета на пасс. обор. №1"}</definedName>
    <definedName name="отвод">{#N/A,#N/A,FALSE,"Sheet1"}</definedName>
    <definedName name="Отчетный_период__учет_выполненных_работ">#REF!</definedName>
    <definedName name="оьт">#REF!</definedName>
    <definedName name="оьыватв">#REF!</definedName>
    <definedName name="оюю">#REF!</definedName>
    <definedName name="п">#REF!</definedName>
    <definedName name="п121">#REF!</definedName>
    <definedName name="паа12">#REF!</definedName>
    <definedName name="паирав">#REF!</definedName>
    <definedName name="пао">#REF!</definedName>
    <definedName name="пап">#REF!</definedName>
    <definedName name="парп">#REF!</definedName>
    <definedName name="паша">#REF!</definedName>
    <definedName name="ПБ">#REF!</definedName>
    <definedName name="пвапвап">{#N/A,#N/A,FALSE,"Sheet1"}</definedName>
    <definedName name="пвар">#REF!</definedName>
    <definedName name="пвопв">#REF!</definedName>
    <definedName name="пвр">#REF!</definedName>
    <definedName name="пврл">#REF!</definedName>
    <definedName name="пвррь">#REF!</definedName>
    <definedName name="пврьп">#REF!</definedName>
    <definedName name="пврьпв">#REF!</definedName>
    <definedName name="пврьпврь">#REF!</definedName>
    <definedName name="пвСпп">#REF!</definedName>
    <definedName name="пвы">[10]топография!#REF!</definedName>
    <definedName name="пвьрвпрь">#REF!</definedName>
    <definedName name="пг">#REF!</definedName>
    <definedName name="пгшд">#REF!</definedName>
    <definedName name="ПД">{#N/A,#N/A,FALSE,"Sheet1"}</definedName>
    <definedName name="пдплд">#REF!</definedName>
    <definedName name="Пензенская_область">#REF!</definedName>
    <definedName name="перв_кат">#REF!</definedName>
    <definedName name="первая_кат">#REF!</definedName>
    <definedName name="первый">#REF!</definedName>
    <definedName name="Пермская_область">#REF!</definedName>
    <definedName name="Пермская_область_1">#REF!</definedName>
    <definedName name="Пи">#REF!</definedName>
    <definedName name="Пи_">#REF!</definedName>
    <definedName name="ПИР_Ф3">#REF!</definedName>
    <definedName name="пкпып">#REF!</definedName>
    <definedName name="пл">#REF!</definedName>
    <definedName name="план">[10]топография!#REF!</definedName>
    <definedName name="плдогш">{#N/A,#N/A,FALSE,"Sheet1"}</definedName>
    <definedName name="плдпол">#REF!</definedName>
    <definedName name="плдполд">#REF!</definedName>
    <definedName name="плодолд">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лп">[3]топография!#REF!</definedName>
    <definedName name="плыа">#REF!</definedName>
    <definedName name="плю">#REF!</definedName>
    <definedName name="ПНР">[20]Инд_1_16!$B$14</definedName>
    <definedName name="по">#REF!</definedName>
    <definedName name="пов">#REF!</definedName>
    <definedName name="Подгон">#REF!</definedName>
    <definedName name="подлжддлджд">#REF!</definedName>
    <definedName name="ПодрядДолжн">[30]ОбмОбслЗемОд!$F$67</definedName>
    <definedName name="ПодрядИмя">[30]ОбмОбслЗемОд!$H$69</definedName>
    <definedName name="Подрядчик">[30]ОбмОбслЗемОд!$A$7</definedName>
    <definedName name="Подрядчику">{#N/A,#N/A,FALSE,"Sheet1"}</definedName>
    <definedName name="подста">#REF!</definedName>
    <definedName name="Покупное_ПО">#REF!</definedName>
    <definedName name="Покупные">#REF!</definedName>
    <definedName name="Покупные_изделия">#REF!</definedName>
    <definedName name="полд">#REF!</definedName>
    <definedName name="Полевые">#REF!</definedName>
    <definedName name="полянский">{#N/A,#N/A,FALSE,"Sheet1"}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р">{#N/A,#N/A,TRUE,"Смета на пасс. обор. №1"}</definedName>
    <definedName name="пордолд">#REF!</definedName>
    <definedName name="поток2">#REF!</definedName>
    <definedName name="поып">[3]топография!#REF!</definedName>
    <definedName name="ппвьпр">#REF!</definedName>
    <definedName name="ппп">#REF!</definedName>
    <definedName name="пппп">#REF!</definedName>
    <definedName name="пппппппппппппппппппппппа">#REF!</definedName>
    <definedName name="Пр">[20]Инд_1_16!$B$11</definedName>
    <definedName name="пр1">{#N/A,#N/A,FALSE,"Sheet1"}</definedName>
    <definedName name="ПР2">#REF!</definedName>
    <definedName name="правоп">#REF!</definedName>
    <definedName name="прайс">[53]ВПР!$G$3:$H$19</definedName>
    <definedName name="прд">#REF!</definedName>
    <definedName name="прдо">#REF!</definedName>
    <definedName name="прер">#REF!</definedName>
    <definedName name="приб">[54]сводная!$E$10</definedName>
    <definedName name="прибыль">#REF!</definedName>
    <definedName name="прив">#REF!</definedName>
    <definedName name="Прикладное_ПО">#REF!</definedName>
    <definedName name="Прилож">#REF!</definedName>
    <definedName name="прим">[55]СметаСводная!$C$7</definedName>
    <definedName name="Приморский_край">#REF!</definedName>
    <definedName name="Приморский_край_1">#REF!</definedName>
    <definedName name="прл">#REF!</definedName>
    <definedName name="прлв">#REF!</definedName>
    <definedName name="прлвпрл">#REF!</definedName>
    <definedName name="прлпврл">#REF!</definedName>
    <definedName name="прлпр">#REF!</definedName>
    <definedName name="прльп">#REF!</definedName>
    <definedName name="про">#REF!</definedName>
    <definedName name="пробная">#REF!</definedName>
    <definedName name="Проверил">#REF!</definedName>
    <definedName name="провпо">#REF!</definedName>
    <definedName name="проект">{#N/A,#N/A,FALSE,"Sheet1"}</definedName>
    <definedName name="пролоддошщ">#REF!</definedName>
    <definedName name="промбез">[56]топография!#REF!</definedName>
    <definedName name="Промбезоп">#REF!</definedName>
    <definedName name="Промышленная">#REF!</definedName>
    <definedName name="пропо">[18]топография!#REF!</definedName>
    <definedName name="пропр">#REF!</definedName>
    <definedName name="протоколРМВК">#REF!</definedName>
    <definedName name="Проч">[20]Инд_1_16!$B$13</definedName>
    <definedName name="прочие">#REF!</definedName>
    <definedName name="Прочие_затраты_в_базисных_ценах">'[46]Служебная структура'!$B$126</definedName>
    <definedName name="Прочие_затраты_в_текущих_ценах">#NAME?</definedName>
    <definedName name="Прочие_затраты_в_текущих_ценах_по_ресурсному_расчету">#NAME?</definedName>
    <definedName name="Прочие_затраты_в_текущих_ценах_после_применения_индексов">#NAME?</definedName>
    <definedName name="Прочие_работы">#REF!</definedName>
    <definedName name="прп">[18]топография!#REF!</definedName>
    <definedName name="прпр">[15]Коэфф1.!#REF!</definedName>
    <definedName name="прпр_1">#REF!</definedName>
    <definedName name="пртпр">#REF!</definedName>
    <definedName name="прч">#REF!</definedName>
    <definedName name="ПРЧ_Ф3">#REF!</definedName>
    <definedName name="прь">#REF!</definedName>
    <definedName name="прьв">#REF!</definedName>
    <definedName name="прьвпрь">[3]топография!#REF!</definedName>
    <definedName name="прьто">#REF!</definedName>
    <definedName name="пс">#REF!</definedName>
    <definedName name="пс40">#REF!</definedName>
    <definedName name="Псковская_область">#REF!</definedName>
    <definedName name="псрл">#REF!</definedName>
    <definedName name="пусконаладка">#REF!</definedName>
    <definedName name="пшждю">#REF!</definedName>
    <definedName name="пьбю">#REF!</definedName>
    <definedName name="пьюию">#REF!</definedName>
    <definedName name="пятый">#REF!</definedName>
    <definedName name="р">#REF!</definedName>
    <definedName name="рабдень">'[29]Расчет работы'!$G$2</definedName>
    <definedName name="Работа1">#REF!</definedName>
    <definedName name="Работа10">#REF!</definedName>
    <definedName name="Работа11">#REF!</definedName>
    <definedName name="Работа12">#REF!</definedName>
    <definedName name="Работа13">#REF!</definedName>
    <definedName name="Работа14">#REF!</definedName>
    <definedName name="Работа15">#REF!</definedName>
    <definedName name="Работа16">#REF!</definedName>
    <definedName name="Работа17">#REF!</definedName>
    <definedName name="Работа18">#REF!</definedName>
    <definedName name="Работа19">#REF!</definedName>
    <definedName name="Работа2">#REF!</definedName>
    <definedName name="Работа20">#REF!</definedName>
    <definedName name="Работа21">#REF!</definedName>
    <definedName name="Работа22">#REF!</definedName>
    <definedName name="Работа23">#REF!</definedName>
    <definedName name="Работа24">#REF!</definedName>
    <definedName name="Работа25">#REF!</definedName>
    <definedName name="Работа26">#REF!</definedName>
    <definedName name="Работа27">#REF!</definedName>
    <definedName name="Работа28">#REF!</definedName>
    <definedName name="Работа29">#REF!</definedName>
    <definedName name="Работа3">#REF!</definedName>
    <definedName name="Работа30">#REF!</definedName>
    <definedName name="Работа31">#REF!</definedName>
    <definedName name="Работа32">#REF!</definedName>
    <definedName name="Работа33">#REF!</definedName>
    <definedName name="Работа34">#REF!</definedName>
    <definedName name="Работа35">#REF!</definedName>
    <definedName name="Работа36">#REF!</definedName>
    <definedName name="Работа37">#REF!</definedName>
    <definedName name="Работа38">#REF!</definedName>
    <definedName name="Работа39">#REF!</definedName>
    <definedName name="Работа4">#REF!</definedName>
    <definedName name="Работа40">#REF!</definedName>
    <definedName name="Работа41">#REF!</definedName>
    <definedName name="Работа42">#REF!</definedName>
    <definedName name="Работа43">#REF!</definedName>
    <definedName name="Работа44">#REF!</definedName>
    <definedName name="Работа45">#REF!</definedName>
    <definedName name="Работа46">#REF!</definedName>
    <definedName name="Работа47">#REF!</definedName>
    <definedName name="Работа48">#REF!</definedName>
    <definedName name="Работа49">#REF!</definedName>
    <definedName name="Работа5">#REF!</definedName>
    <definedName name="Работа50">#REF!</definedName>
    <definedName name="Работа51">#REF!</definedName>
    <definedName name="Работа52">#REF!</definedName>
    <definedName name="Работа53">#REF!</definedName>
    <definedName name="Работа54">#REF!</definedName>
    <definedName name="Работа55">#REF!</definedName>
    <definedName name="Работа56">#REF!</definedName>
    <definedName name="Работа57">#REF!</definedName>
    <definedName name="Работа58">#REF!</definedName>
    <definedName name="Работа59">#REF!</definedName>
    <definedName name="Работа6">#REF!</definedName>
    <definedName name="Работа60">#REF!</definedName>
    <definedName name="Работа7">#REF!</definedName>
    <definedName name="Работа8">#REF!</definedName>
    <definedName name="Работа9">#REF!</definedName>
    <definedName name="Разработка">#REF!</definedName>
    <definedName name="Разработка_">#REF!</definedName>
    <definedName name="Районный_к_т_к_ЗП">#NAME?</definedName>
    <definedName name="Районный_к_т_к_ЗП_по_ресурсному_расчету">#NAME?</definedName>
    <definedName name="раоб">#REF!</definedName>
    <definedName name="раобароб">#REF!</definedName>
    <definedName name="раобь">#REF!</definedName>
    <definedName name="раолао">#REF!</definedName>
    <definedName name="расчет">#REF!</definedName>
    <definedName name="рбтмь">#REF!</definedName>
    <definedName name="ргл">#REF!</definedName>
    <definedName name="РД">#REF!</definedName>
    <definedName name="рдп">#REF!</definedName>
    <definedName name="ре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еспублика_Адыгея">#REF!</definedName>
    <definedName name="Республика_Алтай">#REF!</definedName>
    <definedName name="Республика_Алтай_1">#REF!</definedName>
    <definedName name="Республика_Башкортостан">#REF!</definedName>
    <definedName name="Республика_Башкортостан_1">#REF!</definedName>
    <definedName name="Республика_Бурятия">#REF!</definedName>
    <definedName name="Республика_Бурятия_1">#REF!</definedName>
    <definedName name="Республика_Дагестан">#REF!</definedName>
    <definedName name="Республика_Ингушетия">#REF!</definedName>
    <definedName name="Республика_Калмыкия">#REF!</definedName>
    <definedName name="Республика_Карелия">#REF!</definedName>
    <definedName name="Республика_Карелия_1">#REF!</definedName>
    <definedName name="Республика_Коми">#REF!</definedName>
    <definedName name="Республика_Коми_1">#REF!</definedName>
    <definedName name="Республика_Марий_Эл">#REF!</definedName>
    <definedName name="Республика_Мордовия">#REF!</definedName>
    <definedName name="Республика_Саха__Якутия">#REF!</definedName>
    <definedName name="Республика_Саха__Якутия_1">#REF!</definedName>
    <definedName name="Республика_Северная_Осетия___Алания">#REF!</definedName>
    <definedName name="Республика_Татарстан__Татарстан">#REF!</definedName>
    <definedName name="Республика_Татарстан__Татарстан_1">#REF!</definedName>
    <definedName name="Республика_Тыва">#REF!</definedName>
    <definedName name="Республика_Тыва_1">#REF!</definedName>
    <definedName name="Республика_Хакасия">#REF!</definedName>
    <definedName name="рига">'[57]СметаСводная снег'!$E$7</definedName>
    <definedName name="рл">[16]топография!#REF!</definedName>
    <definedName name="рлвро">#REF!</definedName>
    <definedName name="рлд">#REF!</definedName>
    <definedName name="рлдг">#REF!</definedName>
    <definedName name="рнгрлш">#REF!</definedName>
    <definedName name="ро">{#N/A,#N/A,FALSE,"Sheet1"}</definedName>
    <definedName name="ровро">#REF!</definedName>
    <definedName name="родарод">#REF!</definedName>
    <definedName name="рож">#REF!</definedName>
    <definedName name="рол">[58]топография!#REF!</definedName>
    <definedName name="роло">#REF!</definedName>
    <definedName name="ролодод">#REF!</definedName>
    <definedName name="ропгнлпеглн">#REF!</definedName>
    <definedName name="рорлн8н9">{#N/A,#N/A,FALSE,"Sheet1"}</definedName>
    <definedName name="Ростовская_область">#REF!</definedName>
    <definedName name="рпа">{#N/A,#N/A,FALSE,"Sheet1"}</definedName>
    <definedName name="рпачрпч">#REF!</definedName>
    <definedName name="рпв">#REF!</definedName>
    <definedName name="рплрл">#REF!</definedName>
    <definedName name="рповпр">#REF!</definedName>
    <definedName name="рповр">#REF!</definedName>
    <definedName name="рпьрь">#REF!</definedName>
    <definedName name="рр">{#N/A,#N/A,TRUE,"Смета на пасс. обор. №1"}</definedName>
    <definedName name="ррр">#REF!</definedName>
    <definedName name="рррр">#REF!</definedName>
    <definedName name="ррюбр">#REF!</definedName>
    <definedName name="ртип">#REF!</definedName>
    <definedName name="руе">#REF!</definedName>
    <definedName name="Руководитель">#REF!</definedName>
    <definedName name="ручей">#REF!</definedName>
    <definedName name="рыар">[3]топография!#REF!</definedName>
    <definedName name="Рязанская_область">#REF!</definedName>
    <definedName name="ряпр">[3]топография!#REF!</definedName>
    <definedName name="с">#REF!</definedName>
    <definedName name="с3">#REF!</definedName>
    <definedName name="с4">#REF!</definedName>
    <definedName name="с5">#REF!</definedName>
    <definedName name="с8">#REF!</definedName>
    <definedName name="саа">#REF!</definedName>
    <definedName name="сам">#REF!</definedName>
    <definedName name="Самарская_область">#REF!</definedName>
    <definedName name="Саратовская_область">#REF!</definedName>
    <definedName name="сарсвралош">#REF!</definedName>
    <definedName name="Сахалинская_область">#REF!</definedName>
    <definedName name="Сахалинская_область_1">#REF!</definedName>
    <definedName name="св">#REF!</definedName>
    <definedName name="св1">[59]топография!#REF!</definedName>
    <definedName name="Свердловская_область">#REF!</definedName>
    <definedName name="Свердловская_область_1">#REF!</definedName>
    <definedName name="свод1">[60]топография!#REF!</definedName>
    <definedName name="Сводка">#REF!</definedName>
    <definedName name="сврд">[60]топография!#REF!</definedName>
    <definedName name="Семь">#REF!</definedName>
    <definedName name="Сервис">#REF!</definedName>
    <definedName name="Сервис_Всего">#NAME?</definedName>
    <definedName name="Сервис_Всего_1">#REF!</definedName>
    <definedName name="Сервисное_оборудование">[15]Коэфф1.!#REF!</definedName>
    <definedName name="Сервисное_оборудование_1">#REF!</definedName>
    <definedName name="слон">'[19]ЛЧ Р'!$C$55:$H$62</definedName>
    <definedName name="см">#REF!</definedName>
    <definedName name="см1">#REF!</definedName>
    <definedName name="См7">#REF!</definedName>
    <definedName name="СМА">[10]топография!#REF!</definedName>
    <definedName name="Смет">{#N/A,#N/A,TRUE,"Смета на пасс. обор. №1"}</definedName>
    <definedName name="смета">#REF!</definedName>
    <definedName name="смета1">#REF!</definedName>
    <definedName name="Сметная_стоимость_в_базисных_ценах">'[46]Служебная структура'!$B$122</definedName>
    <definedName name="Сметная_стоимость_в_текущих_ценах__после_применения_индексов">#NAME?</definedName>
    <definedName name="Сметная_стоимость_по_ресурсному_расчету">#REF!</definedName>
    <definedName name="СМеточка">#REF!</definedName>
    <definedName name="сми">#REF!</definedName>
    <definedName name="смиь">#REF!</definedName>
    <definedName name="Смоленская_область">#REF!</definedName>
    <definedName name="СМР">#REF!</definedName>
    <definedName name="СМР_Ф3">#REF!</definedName>
    <definedName name="СМРпроч">[20]Инд_1_16!$B$9</definedName>
    <definedName name="смт">#REF!</definedName>
    <definedName name="Согласование">#REF!</definedName>
    <definedName name="соп">#REF!</definedName>
    <definedName name="сос">#REF!</definedName>
    <definedName name="Составил">'[2]Таблица 4 АСУТП'!$B$102:$B$104</definedName>
    <definedName name="Составитель">#REF!</definedName>
    <definedName name="СП1">[7]Обновление!#REF!</definedName>
    <definedName name="спио">#REF!</definedName>
    <definedName name="список">[61]Списки!$A$1:$A$65536</definedName>
    <definedName name="спрь">[3]топография!#REF!</definedName>
    <definedName name="срл">#REF!</definedName>
    <definedName name="срлдд">#REF!</definedName>
    <definedName name="срлрл">#REF!</definedName>
    <definedName name="срьрьс">#REF!</definedName>
    <definedName name="сс">{#N/A,#N/A,TRUE,"Смета на пасс. обор. №1"}</definedName>
    <definedName name="ССР">#REF!</definedName>
    <definedName name="ссс">#REF!</definedName>
    <definedName name="сссс">#REF!</definedName>
    <definedName name="Ставропольский_край">#REF!</definedName>
    <definedName name="СТАД">[32]Показатели!$A$79:$A$80</definedName>
    <definedName name="СТЕП">[32]Показатели!$B$85:$B$88</definedName>
    <definedName name="сто">#NAME?</definedName>
    <definedName name="сто1.Укв." hidden="1">{#N/A,#N/A,FALSE,"Sheet1"}</definedName>
    <definedName name="Стоимость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ороны">[62]Списки!$A$1:$A$440</definedName>
    <definedName name="стр">{#N/A,#N/A,FALSE,"Sheet1"}</definedName>
    <definedName name="Строительная_полоса">#REF!</definedName>
    <definedName name="Строительные_работы_в_базисных_ценах">'[46]Служебная структура'!$B$123</definedName>
    <definedName name="Строительные_работы_в_текущих_ценах">#NAME?</definedName>
    <definedName name="Строительные_работы_в_текущих_ценах_по_ресурсному_расчету">#NAME?</definedName>
    <definedName name="Строительные_работы_в_текущих_ценах_после_применения_индексов">#NAME?</definedName>
    <definedName name="Сургут">NA()</definedName>
    <definedName name="счьор">[3]топография!#REF!</definedName>
    <definedName name="т">#REF!</definedName>
    <definedName name="Тамбовская_область">#REF!</definedName>
    <definedName name="Тверская_область">#REF!</definedName>
    <definedName name="Территориальная_поправка_к_ТЕР">#REF!</definedName>
    <definedName name="техник">#REF!</definedName>
    <definedName name="технич">#REF!</definedName>
    <definedName name="ТолкоМашЛаб">[30]СмМашБур!#REF!</definedName>
    <definedName name="ТолькоМашБур">[30]СмМашБур!#REF!</definedName>
    <definedName name="ТолькоРучБур">[30]СмРучБур!#REF!</definedName>
    <definedName name="ТолькоРучЛаб">[30]СмРучБур!$K$39</definedName>
    <definedName name="Томская_область">#REF!</definedName>
    <definedName name="Томская_область_1">#REF!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ОПОГРАФИЯ">#REF!</definedName>
    <definedName name="третий">#REF!</definedName>
    <definedName name="третья_кат">#REF!</definedName>
    <definedName name="трол">#REF!</definedName>
    <definedName name="трп">{#N/A,#N/A,TRUE,"Смета на пасс. обор. №1"}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ульская_область">#REF!</definedName>
    <definedName name="тыс">{0,"тысячz";1,"тысячаz";2,"тысячиz";5,"тысячz"}</definedName>
    <definedName name="тьбю">#REF!</definedName>
    <definedName name="тьтб">#REF!</definedName>
    <definedName name="тьюит">#REF!</definedName>
    <definedName name="ТЭО">{#N/A,#N/A,FALSE,"Sheet1"}</definedName>
    <definedName name="Тюменская_область">#REF!</definedName>
    <definedName name="Тюменская_область_1">#REF!</definedName>
    <definedName name="у">{#N/A,#N/A,FALSE,"Sheet1"}</definedName>
    <definedName name="убыль">#REF!</definedName>
    <definedName name="уг">#REF!</definedName>
    <definedName name="Удмуртская_Республика">#REF!</definedName>
    <definedName name="Удмуртская_Республика_1">#REF!</definedName>
    <definedName name="уено">#REF!</definedName>
    <definedName name="уенонео">#REF!</definedName>
    <definedName name="уер">#REF!</definedName>
    <definedName name="уеро">#REF!</definedName>
    <definedName name="уерор">#REF!</definedName>
    <definedName name="ук">#REF!</definedName>
    <definedName name="уке">#REF!</definedName>
    <definedName name="укее">#REF!</definedName>
    <definedName name="укк_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кук">#REF!</definedName>
    <definedName name="укц">#REF!</definedName>
    <definedName name="Ульяновская_область">#REF!</definedName>
    <definedName name="уне">#REF!</definedName>
    <definedName name="уно">#REF!</definedName>
    <definedName name="уо">#REF!</definedName>
    <definedName name="уое">#REF!</definedName>
    <definedName name="упроуо">#REF!</definedName>
    <definedName name="упрт">#REF!</definedName>
    <definedName name="ур">#REF!</definedName>
    <definedName name="уре">#REF!</definedName>
    <definedName name="урк">#REF!</definedName>
    <definedName name="урн">#REF!</definedName>
    <definedName name="уу">#REF!</definedName>
    <definedName name="уцуц">#REF!</definedName>
    <definedName name="Участок">#REF!</definedName>
    <definedName name="ушщпгу">#REF!</definedName>
    <definedName name="уы">{#N/A,#N/A,TRUE,"Смета на пасс. обор. №1"}</definedName>
    <definedName name="ф">#REF!</definedName>
    <definedName name="ф1">#REF!</definedName>
    <definedName name="Ф10">[32]Показатели!$B$57:$B$69</definedName>
    <definedName name="Ф100">[32]Показатели!$B$70:$B$71</definedName>
    <definedName name="Ф2">[32]Показатели!$B$5:$B$10</definedName>
    <definedName name="Ф5">[32]Показатели!$B$12:$B$18</definedName>
    <definedName name="Ф51">[32]Показатели!$B$19:$B$20</definedName>
    <definedName name="Ф6">[32]Показатели!$B$22:$B$25</definedName>
    <definedName name="Ф7">[32]Показатели!$B$27:$B$33</definedName>
    <definedName name="Ф8">[32]Показатели!$B$35:$B$39</definedName>
    <definedName name="Ф9">[32]Показатели!$B$41:$B$53</definedName>
    <definedName name="Ф90">[32]Показатели!$B$54:$B$55</definedName>
    <definedName name="фавр">#REF!</definedName>
    <definedName name="фапиаи">#REF!</definedName>
    <definedName name="фвап">#REF!</definedName>
    <definedName name="фвапив">#REF!</definedName>
    <definedName name="фед">'[17]свод 2'!$D$10</definedName>
    <definedName name="фзщго">{#N/A,#N/A,FALSE,"Sheet1"}</definedName>
    <definedName name="фзщо">{#N/A,#N/A,FALSE,"Sheet1"}</definedName>
    <definedName name="фнн">#REF!</definedName>
    <definedName name="фукек">#REF!</definedName>
    <definedName name="ффггг">#REF!</definedName>
    <definedName name="фффффф">#REF!</definedName>
    <definedName name="ффыв">#REF!</definedName>
    <definedName name="фыв">#REF!</definedName>
    <definedName name="Хабаровский_край">#REF!</definedName>
    <definedName name="Хабаровский_край_1">#REF!</definedName>
    <definedName name="хзвыл">{#N/A,#N/A,FALSE,"Sheet1"}</definedName>
    <definedName name="хзлхз">{#N/A,#N/A,FALSE,"Sheet1"}</definedName>
    <definedName name="хзшцй">{#N/A,#N/A,FALSE,"Sheet1"}</definedName>
    <definedName name="хлв">{#N/A,#N/A,FALSE,"Sheet1"}</definedName>
    <definedName name="хэ">{#N/A,#N/A,TRUE,"Смета на пасс. обор. №1"}</definedName>
    <definedName name="ц">{#N/A,#N/A,FALSE,"Sheet1"}</definedName>
    <definedName name="цвет">{#N/A,#N/A,TRUE,"Смета на пасс. обор. №1"}</definedName>
    <definedName name="цвуцвуц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енаМашБур">[30]СмМашБур!#REF!</definedName>
    <definedName name="ЦенаОбслед">[30]ОбмОбслЗемОд!$F$62</definedName>
    <definedName name="ЦенаРучБур">[30]СмРучБур!#REF!</definedName>
    <definedName name="ЦенаШурфов">#REF!</definedName>
    <definedName name="цпеу23еку">#REF!</definedName>
    <definedName name="цук">#REF!</definedName>
    <definedName name="цукеп">#REF!</definedName>
    <definedName name="цукцук">#REF!</definedName>
    <definedName name="цукцукуцкцук">#REF!</definedName>
    <definedName name="цукцукцук">#REF!</definedName>
    <definedName name="цфйе">#REF!</definedName>
    <definedName name="ццц">#REF!</definedName>
    <definedName name="цццц">#REF!</definedName>
    <definedName name="ч">{#N/A,#N/A,FALSE,"Sheet1"}</definedName>
    <definedName name="чапо">#REF!</definedName>
    <definedName name="чапр">#REF!</definedName>
    <definedName name="Челябинская_область">#REF!</definedName>
    <definedName name="Челябинская_область_1">#REF!</definedName>
    <definedName name="чер">{#N/A,#N/A,FALSE,"Sheet1"}</definedName>
    <definedName name="черт.">#REF!</definedName>
    <definedName name="четвертый">#REF!</definedName>
    <definedName name="Чеченская_Республика">#REF!</definedName>
    <definedName name="Читинская_область">#REF!</definedName>
    <definedName name="Читинская_область_1">#REF!</definedName>
    <definedName name="чмтчмт">#REF!</definedName>
    <definedName name="чмтчт">#REF!</definedName>
    <definedName name="чопр">{#N/A,#N/A,FALSE,"Sheet1"}</definedName>
    <definedName name="чс">#REF!</definedName>
    <definedName name="чсапр">#REF!</definedName>
    <definedName name="чсиь">#REF!</definedName>
    <definedName name="чсмт">#REF!</definedName>
    <definedName name="чстм">#REF!</definedName>
    <definedName name="чт">#REF!</definedName>
    <definedName name="чтм">#REF!</definedName>
    <definedName name="чть">#REF!</definedName>
    <definedName name="Чувашская_Республика___Чувашия">#REF!</definedName>
    <definedName name="Чукотский_автономный_округ">#REF!</definedName>
    <definedName name="Чукотский_автономный_округ_1">#REF!</definedName>
    <definedName name="ш">#REF!</definedName>
    <definedName name="шгд">#REF!</definedName>
    <definedName name="шдгшж">#REF!</definedName>
    <definedName name="шестой">#REF!</definedName>
    <definedName name="Шесть">#REF!</definedName>
    <definedName name="Шкафы_ТМ">#REF!</definedName>
    <definedName name="шлгпфыа">{#N/A,#N/A,FALSE,"Sheet1"}</definedName>
    <definedName name="шопиыф">{#N/A,#N/A,FALSE,"Sheet1"}</definedName>
    <definedName name="шплю">#REF!</definedName>
    <definedName name="шпр">#REF!</definedName>
    <definedName name="шрлтвы">{#N/A,#N/A,FALSE,"Sheet1"}</definedName>
    <definedName name="шшшш">{#N/A,#N/A,FALSE,"Sheet1"}</definedName>
    <definedName name="шщгщ9шщллщ">#REF!</definedName>
    <definedName name="шщр">{#N/A,#N/A,FALSE,"Sheet1"}</definedName>
    <definedName name="шщртуыв">{#N/A,#N/A,FALSE,"Sheet1"}</definedName>
    <definedName name="шщшщшщ">#REF!</definedName>
    <definedName name="щгу">{#N/A,#N/A,FALSE,"Sheet1"}</definedName>
    <definedName name="щгфы">{#N/A,#N/A,FALSE,"Sheet1"}</definedName>
    <definedName name="щдрывп">{#N/A,#N/A,FALSE,"Sheet1"}</definedName>
    <definedName name="щдшрфыа">{#N/A,#N/A,FALSE,"Sheet1"}</definedName>
    <definedName name="щдшрфыц">{#N/A,#N/A,FALSE,"Sheet1"}</definedName>
    <definedName name="щжэдж">#REF!</definedName>
    <definedName name="щшнрц">{#N/A,#N/A,FALSE,"Sheet1"}</definedName>
    <definedName name="щшнц">{#N/A,#N/A,FALSE,"Sheet1"}</definedName>
    <definedName name="щшок">{#N/A,#N/A,FALSE,"Sheet1"}</definedName>
    <definedName name="щшра">{#N/A,#N/A,FALSE,"Sheet1"}</definedName>
    <definedName name="щшрф">{#N/A,#N/A,FALSE,"Sheet1"}</definedName>
    <definedName name="щшрфа">{#N/A,#N/A,FALSE,"Sheet1"}</definedName>
    <definedName name="щшрц">{#N/A,#N/A,FALSE,"Sheet1"}</definedName>
    <definedName name="щшшщрг">#REF!</definedName>
    <definedName name="щщ">#REF!</definedName>
    <definedName name="ъхз">#REF!</definedName>
    <definedName name="ъъъъъ">#REF!</definedName>
    <definedName name="ы">[63]топография!#REF!</definedName>
    <definedName name="ыа">#REF!</definedName>
    <definedName name="ыаоаы">#REF!</definedName>
    <definedName name="ыаоаыо">#REF!</definedName>
    <definedName name="ыаоаып">#REF!</definedName>
    <definedName name="ыаоп">#REF!</definedName>
    <definedName name="ыапо">#REF!</definedName>
    <definedName name="ыапоапоао">#REF!</definedName>
    <definedName name="ыапоаыо">#REF!</definedName>
    <definedName name="ыапоы">#REF!</definedName>
    <definedName name="ыапоыа">#REF!</definedName>
    <definedName name="ыапр">[3]топография!#REF!</definedName>
    <definedName name="ыапраыр">#REF!</definedName>
    <definedName name="ыв">{#N/A,#N/A,FALSE,"Sheet1"}</definedName>
    <definedName name="ЫВGGGGGGGGGGGGGGG">#REF!</definedName>
    <definedName name="ыва">#REF!</definedName>
    <definedName name="ывапвыфп">[3]топография!#REF!</definedName>
    <definedName name="ываф">#REF!</definedName>
    <definedName name="Ываы">#REF!</definedName>
    <definedName name="ЫВаЫа">#REF!</definedName>
    <definedName name="ЫВаЫваав">#REF!</definedName>
    <definedName name="ывпавар">#REF!</definedName>
    <definedName name="ЫВПВвввв">[10]топография!#REF!</definedName>
    <definedName name="ыВПВП">#REF!</definedName>
    <definedName name="ыврз">{#N/A,#N/A,FALSE,"Sheet1"}</definedName>
    <definedName name="ывшр">{#N/A,#N/A,FALSE,"Sheet1"}</definedName>
    <definedName name="ыдл">{#N/A,#N/A,FALSE,"Sheet1"}</definedName>
    <definedName name="ыкен">#REF!</definedName>
    <definedName name="ыопвпо">#REF!</definedName>
    <definedName name="ып">#REF!</definedName>
    <definedName name="ыпаота">#REF!</definedName>
    <definedName name="ыпартап">#REF!</definedName>
    <definedName name="ыпатапт">#REF!</definedName>
    <definedName name="ыпми">#REF!</definedName>
    <definedName name="ыпо">#REF!</definedName>
    <definedName name="ыпоыа">#REF!</definedName>
    <definedName name="ыпоыапо">#REF!</definedName>
    <definedName name="ыпр">#REF!</definedName>
    <definedName name="ыпрапр">#REF!</definedName>
    <definedName name="ыпраыпо">[5]топография!#REF!</definedName>
    <definedName name="ыпры">#REF!</definedName>
    <definedName name="ырипыр">#REF!</definedName>
    <definedName name="ырп">#REF!</definedName>
    <definedName name="ыукнр">#REF!</definedName>
    <definedName name="ыщзо">{#N/A,#N/A,FALSE,"Sheet1"}</definedName>
    <definedName name="ыыы">#REF!</definedName>
    <definedName name="ыыыы">#REF!</definedName>
    <definedName name="ьбть">[64]топография!#REF!</definedName>
    <definedName name="ьбюбб">#REF!</definedName>
    <definedName name="ьбют">#REF!</definedName>
    <definedName name="ьвпрьрп">#REF!</definedName>
    <definedName name="ьврп">#REF!</definedName>
    <definedName name="ьдолдлю">#REF!</definedName>
    <definedName name="ьорл">#REF!</definedName>
    <definedName name="ьпрьп">#REF!</definedName>
    <definedName name="ьтбтбю">[65]Смета!#REF!</definedName>
    <definedName name="э">{#N/A,#N/A,FALSE,"Sheet1"}</definedName>
    <definedName name="эж">{#N/A,#N/A,FALSE,"Sheet1"}</definedName>
    <definedName name="эз">{#N/A,#N/A,FALSE,"Sheet1"}</definedName>
    <definedName name="эк">#REF!</definedName>
    <definedName name="эк1">#REF!</definedName>
    <definedName name="эко">#REF!</definedName>
    <definedName name="эко1">#REF!</definedName>
    <definedName name="экол.1">[58]топография!#REF!</definedName>
    <definedName name="экол1">#REF!</definedName>
    <definedName name="экол2">#REF!</definedName>
    <definedName name="Экол3">#REF!</definedName>
    <definedName name="эколог">#REF!</definedName>
    <definedName name="экология">NA()</definedName>
    <definedName name="экт">#REF!</definedName>
    <definedName name="эл">{#N/A,#N/A,TRUE,"Смета на пасс. обор. №1"}</definedName>
    <definedName name="ЭлеСи">[66]Коэфф1.!$E$7</definedName>
    <definedName name="ЭлеСи_1">#REF!</definedName>
    <definedName name="элрасч">#REF!</definedName>
    <definedName name="ЭЛСИ_Т">#REF!</definedName>
    <definedName name="эмс">[18]топография!#REF!</definedName>
    <definedName name="юб.б.">[23]топография!#REF!</definedName>
    <definedName name="юдшншджгп">#REF!</definedName>
    <definedName name="ЮФУ">#REF!</definedName>
    <definedName name="ЮФУ2">#REF!</definedName>
    <definedName name="ююю">[64]топография!#REF!</definedName>
    <definedName name="я">#REF!</definedName>
    <definedName name="яапт">#REF!</definedName>
    <definedName name="яапяяяя">#REF!</definedName>
    <definedName name="явапяап">#REF!</definedName>
    <definedName name="явапявп">#REF!</definedName>
    <definedName name="явар">#REF!</definedName>
    <definedName name="яваряра">#REF!</definedName>
    <definedName name="ярая">#REF!</definedName>
    <definedName name="яраяраря">#REF!</definedName>
    <definedName name="яроптап">#REF!</definedName>
    <definedName name="Ярославская_область">#REF!</definedName>
    <definedName name="яы">{#N/A,#N/A,FALSE,"Sheet1"}</definedName>
    <definedName name="яыдлвпарщШУ">{#N/A,#N/A,FALSE,"Sheet1"}</definedName>
    <definedName name="ЯЯЯ">[67]топография!#REF!</definedName>
  </definedNames>
  <calcPr calcId="181029"/>
</workbook>
</file>

<file path=xl/calcChain.xml><?xml version="1.0" encoding="utf-8"?>
<calcChain xmlns="http://schemas.openxmlformats.org/spreadsheetml/2006/main">
  <c r="D4" i="8" l="1"/>
  <c r="D12" i="7"/>
  <c r="D5" i="7"/>
  <c r="D4" i="7"/>
  <c r="D3" i="7"/>
  <c r="D13" i="7"/>
  <c r="G13" i="7" s="1"/>
  <c r="D7" i="7" l="1"/>
  <c r="G7" i="7" s="1"/>
  <c r="C36" i="1"/>
  <c r="C35" i="1"/>
  <c r="C29" i="1"/>
  <c r="C37" i="1" s="1"/>
  <c r="C38" i="1" s="1"/>
  <c r="H38" i="1"/>
  <c r="H37" i="1"/>
  <c r="H36" i="1"/>
  <c r="H35" i="1"/>
  <c r="H34" i="1"/>
  <c r="C30" i="1"/>
  <c r="F25" i="5"/>
  <c r="F24" i="5"/>
  <c r="F23" i="5"/>
  <c r="F21" i="5"/>
  <c r="F27" i="5" s="1"/>
  <c r="F28" i="5" s="1"/>
  <c r="F30" i="5" s="1"/>
  <c r="G14" i="3"/>
  <c r="F14" i="3"/>
  <c r="E14" i="3"/>
  <c r="D14" i="3"/>
  <c r="H13" i="3"/>
  <c r="H14" i="3" s="1"/>
  <c r="H81" i="2"/>
  <c r="F79" i="2"/>
  <c r="H79" i="2" s="1"/>
  <c r="G75" i="2"/>
  <c r="F75" i="2"/>
  <c r="E75" i="2"/>
  <c r="D75" i="2"/>
  <c r="H75" i="2" s="1"/>
  <c r="G74" i="2"/>
  <c r="F74" i="2"/>
  <c r="E74" i="2"/>
  <c r="D74" i="2"/>
  <c r="H74" i="2" s="1"/>
  <c r="G73" i="2"/>
  <c r="F73" i="2"/>
  <c r="E73" i="2"/>
  <c r="D73" i="2"/>
  <c r="H73" i="2" s="1"/>
  <c r="H72" i="2"/>
  <c r="G72" i="2"/>
  <c r="F72" i="2"/>
  <c r="E72" i="2"/>
  <c r="D72" i="2"/>
  <c r="F71" i="2"/>
  <c r="E71" i="2"/>
  <c r="D71" i="2"/>
  <c r="H71" i="2" s="1"/>
  <c r="H65" i="2"/>
  <c r="G55" i="2"/>
  <c r="F55" i="2"/>
  <c r="H54" i="2"/>
  <c r="G44" i="2"/>
  <c r="F44" i="2"/>
  <c r="E44" i="2"/>
  <c r="D44" i="2"/>
  <c r="E43" i="2"/>
  <c r="E41" i="2"/>
  <c r="D41" i="2"/>
  <c r="H41" i="2" s="1"/>
  <c r="E40" i="2"/>
  <c r="D40" i="2"/>
  <c r="H40" i="2" s="1"/>
  <c r="H39" i="2"/>
  <c r="H44" i="2" s="1"/>
  <c r="H37" i="2"/>
  <c r="G37" i="2"/>
  <c r="G51" i="2" s="1"/>
  <c r="F37" i="2"/>
  <c r="F51" i="2" s="1"/>
  <c r="E37" i="2"/>
  <c r="E51" i="2" s="1"/>
  <c r="D37" i="2"/>
  <c r="D43" i="2" s="1"/>
  <c r="H43" i="2" s="1"/>
  <c r="G36" i="2"/>
  <c r="G50" i="2" s="1"/>
  <c r="F36" i="2"/>
  <c r="F50" i="2" s="1"/>
  <c r="E36" i="2"/>
  <c r="D36" i="2"/>
  <c r="H36" i="2" s="1"/>
  <c r="G35" i="2"/>
  <c r="G49" i="2" s="1"/>
  <c r="F35" i="2"/>
  <c r="F49" i="2" s="1"/>
  <c r="E35" i="2"/>
  <c r="E49" i="2" s="1"/>
  <c r="D35" i="2"/>
  <c r="D49" i="2" s="1"/>
  <c r="H49" i="2" s="1"/>
  <c r="G34" i="2"/>
  <c r="G48" i="2" s="1"/>
  <c r="F34" i="2"/>
  <c r="F48" i="2" s="1"/>
  <c r="E34" i="2"/>
  <c r="E48" i="2" s="1"/>
  <c r="D34" i="2"/>
  <c r="H34" i="2" s="1"/>
  <c r="G33" i="2"/>
  <c r="G47" i="2" s="1"/>
  <c r="F33" i="2"/>
  <c r="F47" i="2" s="1"/>
  <c r="E33" i="2"/>
  <c r="E47" i="2" s="1"/>
  <c r="D33" i="2"/>
  <c r="H33" i="2" s="1"/>
  <c r="G30" i="2"/>
  <c r="F30" i="2"/>
  <c r="E30" i="2"/>
  <c r="D30" i="2"/>
  <c r="H30" i="2" s="1"/>
  <c r="H29" i="2"/>
  <c r="G27" i="2"/>
  <c r="F18" i="2"/>
  <c r="F27" i="2" s="1"/>
  <c r="F31" i="2" s="1"/>
  <c r="F45" i="2" s="1"/>
  <c r="E18" i="2"/>
  <c r="E27" i="2" s="1"/>
  <c r="E31" i="2" s="1"/>
  <c r="E45" i="2" s="1"/>
  <c r="D18" i="2"/>
  <c r="H18" i="2" s="1"/>
  <c r="H16" i="2"/>
  <c r="G16" i="2"/>
  <c r="G31" i="2" s="1"/>
  <c r="G45" i="2" s="1"/>
  <c r="G56" i="2" s="1"/>
  <c r="F16" i="2"/>
  <c r="E16" i="2"/>
  <c r="D16" i="2"/>
  <c r="H15" i="2"/>
  <c r="C32" i="1" l="1"/>
  <c r="C31" i="1"/>
  <c r="C40" i="1"/>
  <c r="C39" i="1"/>
  <c r="G62" i="2"/>
  <c r="D15" i="5"/>
  <c r="G13" i="4"/>
  <c r="E53" i="2"/>
  <c r="E55" i="2" s="1"/>
  <c r="E56" i="2" s="1"/>
  <c r="E64" i="2" s="1"/>
  <c r="F19" i="2"/>
  <c r="H19" i="2" s="1"/>
  <c r="F56" i="2"/>
  <c r="F64" i="2" s="1"/>
  <c r="H35" i="2"/>
  <c r="D50" i="2"/>
  <c r="D48" i="2"/>
  <c r="H48" i="2" s="1"/>
  <c r="D27" i="2"/>
  <c r="D42" i="2"/>
  <c r="D51" i="2"/>
  <c r="H51" i="2" s="1"/>
  <c r="D47" i="2"/>
  <c r="H47" i="2" s="1"/>
  <c r="E42" i="2"/>
  <c r="E50" i="2" s="1"/>
  <c r="C42" i="1" l="1"/>
  <c r="E67" i="2"/>
  <c r="E68" i="2" s="1"/>
  <c r="E69" i="2" s="1"/>
  <c r="G14" i="4"/>
  <c r="H13" i="4"/>
  <c r="H14" i="4" s="1"/>
  <c r="H50" i="2"/>
  <c r="F67" i="2"/>
  <c r="F68" i="2" s="1"/>
  <c r="F69" i="2" s="1"/>
  <c r="H62" i="2"/>
  <c r="H63" i="2" s="1"/>
  <c r="G63" i="2"/>
  <c r="H42" i="2"/>
  <c r="H27" i="2"/>
  <c r="H31" i="2" s="1"/>
  <c r="D31" i="2"/>
  <c r="D45" i="2" s="1"/>
  <c r="F77" i="2" l="1"/>
  <c r="F78" i="2"/>
  <c r="E77" i="2"/>
  <c r="E78" i="2" s="1"/>
  <c r="H45" i="2"/>
  <c r="D53" i="2"/>
  <c r="G71" i="2"/>
  <c r="G64" i="2"/>
  <c r="G67" i="2" l="1"/>
  <c r="G68" i="2" s="1"/>
  <c r="G69" i="2" s="1"/>
  <c r="D55" i="2"/>
  <c r="H53" i="2"/>
  <c r="B7" i="1"/>
  <c r="G77" i="2" l="1"/>
  <c r="G78" i="2" s="1"/>
  <c r="H55" i="2"/>
  <c r="D56" i="2"/>
  <c r="H56" i="2" l="1"/>
  <c r="D64" i="2"/>
  <c r="H64" i="2" l="1"/>
  <c r="D67" i="2"/>
  <c r="D68" i="2" s="1"/>
  <c r="D69" i="2" s="1"/>
  <c r="D77" i="2" l="1"/>
  <c r="D78" i="2" s="1"/>
  <c r="H67" i="2"/>
  <c r="H68" i="2" s="1"/>
  <c r="H69" i="2"/>
  <c r="H77" i="2" l="1"/>
  <c r="H7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tc={005900E5-0007-45FA-9AB1-006800390067}</author>
    <author>tc={00570022-00A8-4F0C-8179-0000004100BF}</author>
    <author>tc={00BF00C7-00CF-46F3-8A9A-006400CA00B0}</author>
    <author>tc={00BB0006-0056-41B7-A216-000300AA008C}</author>
    <author>tc={0030002B-0095-4F71-B3F0-001F003D0098}</author>
    <author>tc={00840039-009C-45D4-8821-007A002C00D6}</author>
    <author>tc={00F80018-00FF-466C-A63B-0038009D0066}</author>
    <author>tc={000A001C-0096-4071-AF87-0090001B00AA}</author>
    <author>tc={00A60075-001B-4BD0-B690-00EF003B00D3}</author>
    <author>tc={00F2009F-00C1-438C-851E-008800EF0047}</author>
    <author>tc={008100C4-0064-47D7-9E33-004C00D7005F}</author>
    <author>tc={00BE00FB-00FE-4EEA-9BF3-00E200540080}</author>
    <author>tc={004D00B0-0077-4D06-9304-000200EB0039}</author>
  </authors>
  <commentList>
    <comment ref="B7" authorId="0" shapeId="0" xr:uid="{005900E5-0007-45FA-9AB1-006800390067}">
      <text>
        <r>
          <rPr>
            <b/>
            <sz val="9"/>
            <rFont val="Tahoma"/>
            <family val="2"/>
            <charset val="204"/>
          </rPr>
          <t>tc={00CF00AF-0053-4F9B-990B-007F00880039}:</t>
        </r>
        <r>
          <rPr>
            <sz val="9"/>
            <rFont val="Tahoma"/>
            <family val="2"/>
            <charset val="204"/>
          </rPr>
          <t xml:space="preserve">
Сергей:
Титул::&lt;Наименование стройки&gt;, &lt;Наименование объекта&gt;, &lt;Наименование локальной сметы&gt;, &lt;Наименование очереди&gt;
</t>
        </r>
      </text>
    </comment>
    <comment ref="B15" authorId="1" shapeId="0" xr:uid="{00570022-00A8-4F0C-8179-0000004100BF}">
      <text>
        <r>
          <rPr>
            <b/>
            <sz val="9"/>
            <rFont val="Tahoma"/>
            <family val="2"/>
            <charset val="204"/>
          </rPr>
          <t>tc={00370068-0098-43A1-9F4A-00DC004A007C}:</t>
        </r>
        <r>
          <rPr>
            <sz val="9"/>
            <rFont val="Tahoma"/>
            <family val="2"/>
            <charset val="204"/>
          </rPr>
          <t xml:space="preserve">
Алексей:
Титул::&lt;Итого по расчету&gt; &lt;Единица измерения стомости&gt;
</t>
        </r>
      </text>
    </comment>
    <comment ref="E17" authorId="2" shapeId="0" xr:uid="{00BF00C7-00CF-46F3-8A9A-006400CA00B0}">
      <text>
        <r>
          <rPr>
            <b/>
            <sz val="9"/>
            <rFont val="Tahoma"/>
            <family val="2"/>
            <charset val="204"/>
          </rPr>
          <t>tc={009800D7-00CB-410E-B682-00DC008000E3}:</t>
        </r>
        <r>
          <rPr>
            <sz val="9"/>
            <rFont val="Tahoma"/>
            <family val="2"/>
            <charset val="204"/>
          </rPr>
          <t xml:space="preserve">
Алексей:
Титул::&lt;Единица измерения стомости&gt;
</t>
        </r>
      </text>
    </comment>
    <comment ref="B18" authorId="3" shapeId="0" xr:uid="{00BB0006-0056-41B7-A216-000300AA008C}">
      <text>
        <r>
          <rPr>
            <b/>
            <sz val="9"/>
            <rFont val="Tahoma"/>
            <family val="2"/>
            <charset val="204"/>
          </rPr>
          <t>tc={005200B1-009E-4C58-9050-0031005C001F}:</t>
        </r>
        <r>
          <rPr>
            <sz val="9"/>
            <rFont val="Tahoma"/>
            <family val="2"/>
            <charset val="204"/>
          </rPr>
          <t xml:space="preserve">
Сергей:
ПИР::&lt;Номер позиции по смете&gt;
</t>
        </r>
      </text>
    </comment>
    <comment ref="C18" authorId="4" shapeId="0" xr:uid="{0030002B-0095-4F71-B3F0-001F003D0098}">
      <text>
        <r>
          <rPr>
            <b/>
            <sz val="9"/>
            <rFont val="Tahoma"/>
            <family val="2"/>
            <charset val="204"/>
          </rPr>
          <t>tc={00DD00E4-0023-4461-B1D4-007900AC00B5}:</t>
        </r>
        <r>
          <rPr>
            <sz val="9"/>
            <rFont val="Tahoma"/>
            <family val="2"/>
            <charset val="204"/>
          </rPr>
          <t xml:space="preserve">
Сергей:
ПИР::&lt;Наименование (текстовая часть) расценки&gt;, &lt;Расчет физ. объема&gt;(&lt;Ед. измерения по расценке&gt;)&lt;Пустой идентификатор&gt;
</t>
        </r>
      </text>
    </comment>
    <comment ref="D18" authorId="5" shapeId="0" xr:uid="{00840039-009C-45D4-8821-007A002C00D6}">
      <text>
        <r>
          <rPr>
            <b/>
            <sz val="9"/>
            <rFont val="Tahoma"/>
            <family val="2"/>
            <charset val="204"/>
          </rPr>
          <t>tc={003B0045-0028-4858-A1EF-00C000C0006D}:</t>
        </r>
        <r>
          <rPr>
            <sz val="9"/>
            <rFont val="Tahoma"/>
            <family val="2"/>
            <charset val="204"/>
          </rPr>
          <t xml:space="preserve">
Alex Sosedko:
ПИР::&lt;Номера частей&gt;
(&lt;Обоснование (код) позиции&gt;)&lt;Пустой идентификатор&gt;&lt;Наименование коэффициентов со значениями&gt;
</t>
        </r>
      </text>
    </comment>
    <comment ref="E18" authorId="6" shapeId="0" xr:uid="{00F80018-00FF-466C-A63B-0038009D0066}">
      <text>
        <r>
          <rPr>
            <b/>
            <sz val="9"/>
            <rFont val="Tahoma"/>
            <family val="2"/>
            <charset val="204"/>
          </rPr>
          <t>tc={000C004F-00AE-4CED-BEA7-00D7002100A8}:</t>
        </r>
        <r>
          <rPr>
            <sz val="9"/>
            <rFont val="Tahoma"/>
            <family val="2"/>
            <charset val="204"/>
          </rPr>
          <t xml:space="preserve">
Сергей:
ПИР::&lt;Расчет стомости&gt;
</t>
        </r>
      </text>
    </comment>
    <comment ref="F18" authorId="7" shapeId="0" xr:uid="{000A001C-0096-4071-AF87-0090001B00AA}">
      <text>
        <r>
          <rPr>
            <b/>
            <sz val="9"/>
            <rFont val="Tahoma"/>
            <family val="2"/>
            <charset val="204"/>
          </rPr>
          <t>tc={00D400B5-0092-431F-8F08-00E00080000A}:</t>
        </r>
        <r>
          <rPr>
            <sz val="9"/>
            <rFont val="Tahoma"/>
            <family val="2"/>
            <charset val="204"/>
          </rPr>
          <t xml:space="preserve">
Alex:
ПИР::&lt;Стоимость&gt;&lt;Стоимость КОС&gt;
</t>
        </r>
      </text>
    </comment>
    <comment ref="B34" authorId="8" shapeId="0" xr:uid="{00A60075-001B-4BD0-B690-00EF003B00D3}">
      <text>
        <r>
          <rPr>
            <b/>
            <sz val="9"/>
            <rFont val="Tahoma"/>
            <family val="2"/>
            <charset val="204"/>
          </rPr>
          <t>tc={00BF007D-0080-4D52-850F-009C002F003E}:</t>
        </r>
        <r>
          <rPr>
            <sz val="9"/>
            <rFont val="Tahoma"/>
            <family val="2"/>
            <charset val="204"/>
          </rPr>
          <t xml:space="preserve">
Алексей:
Хвост::______________ &lt;подпись 360 значение&gt;
</t>
        </r>
      </text>
    </comment>
    <comment ref="B35" authorId="9" shapeId="0" xr:uid="{00F2009F-00C1-438C-851E-008800EF0047}">
      <text>
        <r>
          <rPr>
            <b/>
            <sz val="9"/>
            <rFont val="Tahoma"/>
            <family val="2"/>
            <charset val="204"/>
          </rPr>
          <t>tc={000F00D3-0012-4866-B74F-00CD003E0040}:</t>
        </r>
        <r>
          <rPr>
            <sz val="9"/>
            <rFont val="Tahoma"/>
            <family val="2"/>
            <charset val="204"/>
          </rPr>
          <t xml:space="preserve">
Алексей:
Хвост::____________________ &lt;подпись 390 значение&gt;
</t>
        </r>
      </text>
    </comment>
    <comment ref="B36" authorId="10" shapeId="0" xr:uid="{008100C4-0064-47D7-9E33-004C00D7005F}">
      <text>
        <r>
          <rPr>
            <b/>
            <sz val="9"/>
            <rFont val="Tahoma"/>
            <family val="2"/>
            <charset val="204"/>
          </rPr>
          <t>tc={0063002D-0015-4658-97A4-00C600AA0034}:</t>
        </r>
        <r>
          <rPr>
            <sz val="9"/>
            <rFont val="Tahoma"/>
            <family val="2"/>
            <charset val="204"/>
          </rPr>
          <t xml:space="preserve">
Алексей:
Хвост::___________________________ &lt;подпись 300 значение&gt;
</t>
        </r>
      </text>
    </comment>
    <comment ref="B37" authorId="11" shapeId="0" xr:uid="{00BE00FB-00FE-4EEA-9BF3-00E200540080}">
      <text>
        <r>
          <rPr>
            <b/>
            <sz val="9"/>
            <rFont val="Tahoma"/>
            <family val="2"/>
            <charset val="204"/>
          </rPr>
          <t>tc={00DE0089-007B-4A9F-8D05-00C6000D0096}:</t>
        </r>
        <r>
          <rPr>
            <sz val="9"/>
            <rFont val="Tahoma"/>
            <family val="2"/>
            <charset val="204"/>
          </rPr>
          <t xml:space="preserve">
Алексей:
Хвост::___________________________ &lt;подпись 310 значение&gt;
</t>
        </r>
      </text>
    </comment>
    <comment ref="B39" authorId="12" shapeId="0" xr:uid="{004D00B0-0077-4D06-9304-000200EB0039}">
      <text>
        <r>
          <rPr>
            <b/>
            <sz val="9"/>
            <rFont val="Tahoma"/>
            <family val="2"/>
            <charset val="204"/>
          </rPr>
          <t>tc={00E700BB-00FB-4AA6-8E76-007E002600AA}:</t>
        </r>
        <r>
          <rPr>
            <sz val="9"/>
            <rFont val="Tahoma"/>
            <family val="2"/>
            <charset val="204"/>
          </rPr>
          <t xml:space="preserve">
Алексей:
Хвост::&lt;Описание локальной сметы&gt;
</t>
        </r>
      </text>
    </comment>
  </commentList>
</comments>
</file>

<file path=xl/sharedStrings.xml><?xml version="1.0" encoding="utf-8"?>
<sst xmlns="http://schemas.openxmlformats.org/spreadsheetml/2006/main" count="1908" uniqueCount="476">
  <si>
    <t>СВОДКА ЗАТРАТ</t>
  </si>
  <si>
    <t>P_0289</t>
  </si>
  <si>
    <t>(идентификатор инвестиционного проекта)</t>
  </si>
  <si>
    <t>Реконструкция оборудования ПС 35кВ Станкодаводская г.о. Самара (замена ячеек 35 кВ в количестве 9 шт.)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</si>
  <si>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</si>
  <si>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</si>
  <si>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</si>
  <si>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</si>
  <si>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</si>
  <si>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</si>
  <si>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</si>
  <si>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</si>
  <si>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 xml:space="preserve">СВОДНЫЙ СМЕТНЫЙ РАСЧЕТ СТОИМОСТИ </t>
  </si>
  <si>
    <t>(наименование проекта)</t>
  </si>
  <si>
    <t>Составлен в ценах по состоянию на 4 кв. 2024 г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</si>
  <si>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</si>
  <si>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</si>
  <si>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</si>
  <si>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</si>
  <si>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тыс.руб.</t>
  </si>
  <si>
    <t>строительных работ</t>
  </si>
  <si>
    <t>монтажных работ</t>
  </si>
  <si>
    <t>оборудования, мебели, инвентаря</t>
  </si>
  <si>
    <t>прочих</t>
  </si>
  <si>
    <t>Глава 1. Подготовка территории строительства</t>
  </si>
  <si>
    <t>ОБЪЕКТНЫЙ СМЕТНЫЙ РАСЧЕТ № 01-01</t>
  </si>
  <si>
    <t>Подготовительные работы</t>
  </si>
  <si>
    <t>Итого по Главе 1. "Подготовка территории строительства"</t>
  </si>
  <si>
    <t>Глава 2. Основные объекты строительства</t>
  </si>
  <si>
    <t>ОБЪЕКТНЫЙ СМЕТНЫЙ РАСЧЕТ № 02-01</t>
  </si>
  <si>
    <t>Строительно-монтажные работы</t>
  </si>
  <si>
    <t>в том числе оборудование заказчика</t>
  </si>
  <si>
    <t>Итого по Главе 2. "Основные объекты строительства"</t>
  </si>
  <si>
    <t>Глава 7. Благоустройство и озеленение территории</t>
  </si>
  <si>
    <t>ОБЪЕКТНЫЙ СМЕТНЫЙ РАСЧЕТ № 07-01</t>
  </si>
  <si>
    <t>Рекультивация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</si>
  <si>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</si>
  <si>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</si>
  <si>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</si>
  <si>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</si>
  <si>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</si>
  <si>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</si>
  <si>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</si>
  <si>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</si>
  <si>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Глава 8. Временные здания и сооружения</t>
  </si>
  <si>
    <t>Приказ от 19.06.2020 г. №332/пр прил. 1 п. 39.2</t>
  </si>
  <si>
    <t>Воздушные и кабельные линии электропередачи, осветительные линии напряжением 0,4 кВ - 35 кВ  - 2,5%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</si>
  <si>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</si>
  <si>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</si>
  <si>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</si>
  <si>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</si>
  <si>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</si>
  <si>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</si>
  <si>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</si>
  <si>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</si>
  <si>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</si>
  <si>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Приказ Минстроя России от 25.05.2021. № 325/пр прил.№1 п</t>
  </si>
  <si>
    <t>Производство работ в зимнее время - 3,2% от СМР гл.1-8</t>
  </si>
  <si>
    <t>ОБЪЕКТНЫЙ СМЕТНЫЙ РАСЧЕТ № 09-01</t>
  </si>
  <si>
    <t>Прочие работы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</si>
  <si>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</si>
  <si>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</si>
  <si>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</si>
  <si>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Постановление Правительства РФ от 21.06.2010г. №468</t>
  </si>
  <si>
    <t>Строительный контроль - 2,14%</t>
  </si>
  <si>
    <t>Приказ №46 от 07.02.2025 г.</t>
  </si>
  <si>
    <t xml:space="preserve">Содержание службы заказчика-застройщика 9,249% </t>
  </si>
  <si>
    <t>Итого по Главе 10. "Содержание службы заказчика. Строительный контроль"</t>
  </si>
  <si>
    <t>Глава 12. Проектные и изыскательские работы</t>
  </si>
  <si>
    <t>Проектные работы</t>
  </si>
  <si>
    <t>Итого по Главе 12. "Проектные и изыскательские работы"</t>
  </si>
  <si>
    <t>Итого по Главам 1-12</t>
  </si>
  <si>
    <t>Непредвиденные затраты</t>
  </si>
  <si>
    <t>Приказ Минстроя России от 04.08.2020 N 421/пр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</si>
  <si>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</si>
  <si>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</si>
  <si>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</si>
  <si>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</si>
  <si>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 xml:space="preserve">Налоговой кодекс РФ </t>
  </si>
  <si>
    <t>НДС - 20%</t>
  </si>
  <si>
    <t>Всего по сводному расчету</t>
  </si>
  <si>
    <t>Строки за итогами</t>
  </si>
  <si>
    <t>возврат материалов</t>
  </si>
  <si>
    <t>Форма № 3</t>
  </si>
  <si>
    <t>Наименование стройки</t>
  </si>
  <si>
    <t>ОБЪЕКТНЫЙ СМЕТНЫЙ РАСЧЕТ № ОСР 12-01</t>
  </si>
  <si>
    <t>Наименование сметы</t>
  </si>
  <si>
    <t>СМР</t>
  </si>
  <si>
    <t>Составлен в текущем уровне цен 4 квартала 2024 г.</t>
  </si>
  <si>
    <t>Обоснование</t>
  </si>
  <si>
    <t>Наименование локальных сметных расчетов (смет), затрат</t>
  </si>
  <si>
    <t>строительных (ремонтно-строительных, ремонтно-реставрационных) работ</t>
  </si>
  <si>
    <t>оборудования</t>
  </si>
  <si>
    <t>прочих затрат</t>
  </si>
  <si>
    <t>всего</t>
  </si>
  <si>
    <t>02-01-01</t>
  </si>
  <si>
    <t>Замена МВ 35кВ на ВВ 35 кВ</t>
  </si>
  <si>
    <t>Итого</t>
  </si>
  <si>
    <t>Проектирование. Реконструкция оборудования ПС 35кВ Станкодаводская г.о. Самара (замена ячеек 35 кВ в количестве 9 шт.)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</si>
  <si>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</si>
  <si>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Форма 2п</t>
  </si>
  <si>
    <t>Приложение к</t>
  </si>
  <si>
    <t>(договору, дополнительному соглашению)</t>
  </si>
  <si>
    <t xml:space="preserve">СМЕТА № 12-01-01   </t>
  </si>
  <si>
    <t>на проектные (изыскательские)  работы</t>
  </si>
  <si>
    <t xml:space="preserve"> Проектные работы (замена трансформатора 35 кВ) </t>
  </si>
  <si>
    <t>Наименование предприятия, здания, сооружения, стадии проектирования, этапа, вида проектных</t>
  </si>
  <si>
    <t>Наименование проектной (изыскательской) организации:</t>
  </si>
  <si>
    <t>Наименование организации заказчика:</t>
  </si>
  <si>
    <t>Итого по расчету: руб.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</si>
  <si>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</si>
  <si>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</si>
  <si>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цена, руб.</t>
  </si>
  <si>
    <t>Стоимость работ, 
руб.</t>
  </si>
  <si>
    <t>Раздел 1. Новый Раздел</t>
  </si>
  <si>
    <t>Котн=100%</t>
  </si>
  <si>
    <t>ПС 110 - 220 кВ
со схемой РУ в
виде 2 блоков с
2 110 - 220 выключателями
и ремонтной
перемычкой</t>
  </si>
  <si>
    <t xml:space="preserve">
СПРАВОЧНИК БАЗОВЫХ ЦЕН
НА ПРОЕКТНЫЕ РАБОТЫ
В СТРОИТЕЛЬСТВЕ
СБЦП 81-2001-24. Таблица № 8 Релейная защита подстанций 35 - 1150 кВ, п.1 </t>
  </si>
  <si>
    <t>РУ 110-220 кВ</t>
  </si>
  <si>
    <t>СПРАВОЧНИК БАЗОВЫХ ЦЕН
НА ПРОЕКТНЫЕ РАБОТЫ
В СТРОИТЕЛЬСТВЕ
СБЦП 81-2001-24. Таблица № 14 Техническое переустройство вторичных соединений Котн=100%</t>
  </si>
  <si>
    <t>Вторичные соединения АС</t>
  </si>
  <si>
    <t>СПРАВОЧНИК БАЗОВЫХ ЦЕН
НА ПРОЕКТНЫЕ РАБОТЫ
В СТРОИТЕЛЬСТВЕ
СБЦП 81-2001-24. Таблица № 15 Вторичные соединения устройств противоаварийной и
системной автоматики (ПА), автоматизированных систем (АС), приема
и передачи сигналов (ПИ), релейной защиты и автоматики управления
выключателем (РЗ и А)</t>
  </si>
  <si>
    <t>Разветвленная сеть напряжением 35 кВ или 110 кВ с 2 генераторными
станциями и 3 — 6 подстанциями или сеть простой конфигурации с 1
станцией и 4 - 7 подстанциями:</t>
  </si>
  <si>
    <t xml:space="preserve">СПРАВОЧНИК БАЗОВЫХ ЦЕН
НА ПРОЕКТНЫЕ РАБОТЫ
В СТРОИТЕЛЬСТВЕ
СБЦП 81-2001-24. Таблица № 10 </t>
  </si>
  <si>
    <t>Таблица № 14 Техническое переустройство вторичных соединений</t>
  </si>
  <si>
    <t>ВСЕГО по смете</t>
  </si>
  <si>
    <t xml:space="preserve">   Итого Поз. 1-4</t>
  </si>
  <si>
    <t xml:space="preserve">   Всего c учетом "Индекс на проектные работы на 4 квартал 2024 года (письмо Минстроя России от 18.10.2024 г. №61327-ИФ/09) 6,2500"</t>
  </si>
  <si>
    <t>Понижающий коэффициент</t>
  </si>
  <si>
    <t xml:space="preserve">   ВСЕГО по смете</t>
  </si>
  <si>
    <t xml:space="preserve">Главный инженер проекта ______________ </t>
  </si>
  <si>
    <t xml:space="preserve">Начальник отдела ____________________ </t>
  </si>
  <si>
    <t xml:space="preserve">Составил ___________________________ </t>
  </si>
  <si>
    <t xml:space="preserve">Проверил ___________________________ 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</si>
  <si>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</si>
  <si>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</si>
  <si>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</si>
  <si>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</si>
  <si>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</si>
  <si>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</si>
  <si>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</si>
  <si>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</si>
  <si>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</si>
  <si>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</si>
  <si>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</si>
  <si>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</si>
  <si>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</si>
  <si>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</si>
  <si>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</si>
  <si>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Приложение № 2</t>
  </si>
  <si>
    <t>Утверждено приказом Минстроя РФ № 421/пр от 4 августа 2020 г. в редакции приказа № 557/пр от 7 июля 2022 г.</t>
  </si>
  <si>
    <t>Наименование программного продукта</t>
  </si>
  <si>
    <t>ГРАНД-Смета, версия 2025.2</t>
  </si>
  <si>
    <t/>
  </si>
  <si>
    <t xml:space="preserve">Наименование редакции сметных нормативов  </t>
  </si>
  <si>
    <t>Приказ Минстроя России от 26.12.2019 № 876/пр;
Приказ Минстроя России от 04.08.2020 № 421/пр;
Приказ Минстроя России от 21.12.2020 № 812/пр;
Приказ Минстроя России от 11.12.2020 № 774/пр</t>
  </si>
  <si>
    <t xml:space="preserve">Реквизиты приказа Минстроя России об утверждении дополнений и изменений к сметным нормативам </t>
  </si>
  <si>
    <t>Приказ Минстроя России от 30 марта 2020 г. № 172/пр, Приказ Минстроя России от 01 июня 2020 г. № 294/пр, Приказ Минстроя России от 30 июня 2020 г. № 352/пр, Приказ Минстроя России от 20 октября 2020 г. № 636/пр, Приказ Минстроя России от 09 февраля 2021 г. № 51/пр, Приказ Минстроя России от 24  мая  2021 г. № 321/пр, Приказ Минстроя России от 24 июня  2021 г. № 408/пр, Приказ Минстроя России от 14 октября  2021 г. № 746/пр, Приказ Минстроя России от 20 декабря  2021 г. № 962/пр;
Приказ Минстроя России от 07.07.2022 № 557/пр;
Приказ Минстроя России от 02.09.2021 № 636/пр, Приказ Минстроя России от 26.07.2022 № 611/пр;
Приказ Минстроя России от 22.04.2022 № 317/пр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</si>
  <si>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</si>
  <si>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</si>
  <si>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</si>
  <si>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</si>
  <si>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>35. Вологодская область</t>
  </si>
  <si>
    <t xml:space="preserve">Наименование зоны субъекта Российской Федерации </t>
  </si>
  <si>
    <t>1</t>
  </si>
  <si>
    <t>Реконструкция ВЛ 35 кВ ПС «Карапсель» - ПС «Новосмоленка» (Т-66)</t>
  </si>
  <si>
    <t>ВЛ 35 кВ ПС «Карапсель» - ПС «Новосмоленка» (Т-66)</t>
  </si>
  <si>
    <t>(наименование объекта капитального строительства)</t>
  </si>
  <si>
    <t>ЛОКАЛЬНЫЙ СМЕТНЫЙ РАСЧЕТ (СМЕТА) № 01-01-01</t>
  </si>
  <si>
    <t>Вырубка просеки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</si>
  <si>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</si>
  <si>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</si>
  <si>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</si>
  <si>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</si>
  <si>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</si>
  <si>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</si>
  <si>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</si>
  <si>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(01.01.2000)</t>
  </si>
  <si>
    <t xml:space="preserve">Сметная стоимость </t>
  </si>
  <si>
    <t>(4072,35)</t>
  </si>
  <si>
    <t>тыс.руб.</t>
  </si>
  <si>
    <t>(194,05)</t>
  </si>
  <si>
    <t>Средства на оплату труда рабочих</t>
  </si>
  <si>
    <t>(54,38)</t>
  </si>
  <si>
    <t>(148,83)</t>
  </si>
  <si>
    <t>Нормативные затраты труда рабочих</t>
  </si>
  <si>
    <t>чел.час.</t>
  </si>
  <si>
    <t>(3729,47)</t>
  </si>
  <si>
    <t>Нормативные затраты труда машинистов</t>
  </si>
  <si>
    <t>(0)</t>
  </si>
  <si>
    <t xml:space="preserve">  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</si>
  <si>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</si>
  <si>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</si>
  <si>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</si>
  <si>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</si>
  <si>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</si>
  <si>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</si>
  <si>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</si>
  <si>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</si>
  <si>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</si>
  <si>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Раздел 1. Раздел 1. Демонтажные работыВырубка зеленых насаздений (4/63-2010-108-СП-ЭВ-Ч-02)</t>
  </si>
  <si>
    <t>3</t>
  </si>
  <si>
    <t>ФЕРм08-01-009-03</t>
  </si>
  <si>
    <t>Выключатель масляный трехфазный напряжением: 35 кВ, типа ВМК-35</t>
  </si>
  <si>
    <t>компл</t>
  </si>
  <si>
    <t>ОТ</t>
  </si>
  <si>
    <t>2</t>
  </si>
  <si>
    <t>ЭМ</t>
  </si>
  <si>
    <t>в т.ч. ОТм</t>
  </si>
  <si>
    <t>4</t>
  </si>
  <si>
    <t>М</t>
  </si>
  <si>
    <t>ЗТ</t>
  </si>
  <si>
    <t>чел.-ч</t>
  </si>
  <si>
    <t>ЗТм</t>
  </si>
  <si>
    <t>Итого по расценке</t>
  </si>
  <si>
    <t>ФОТ</t>
  </si>
  <si>
    <t>Пр/812-049.3-1</t>
  </si>
  <si>
    <t>НР Электротехнические установки на других объектах</t>
  </si>
  <si>
    <t>%</t>
  </si>
  <si>
    <t>Пр/774-049.3</t>
  </si>
  <si>
    <t>СП Электротехнические установки на других объектах</t>
  </si>
  <si>
    <t>Всего по позиции</t>
  </si>
  <si>
    <t>10</t>
  </si>
  <si>
    <t>ФЕР46-04-001-03</t>
  </si>
  <si>
    <t>Разборка: железобетонных фундаментов</t>
  </si>
  <si>
    <t>м3</t>
  </si>
  <si>
    <t>Пр/812-040.2-1</t>
  </si>
  <si>
    <t>НР Работы по реконструкции зданий и сооружений: разборка отдельных конструктивных элементов здания (сооружения), а также зданий (сооружений) в целом</t>
  </si>
  <si>
    <t>Пр/774-040.2</t>
  </si>
  <si>
    <t>СП Работы по реконструкции зданий и сооружений: разборка отдельных конструктивных элементов здания (сооружения), а также зданий (сооружений) в целом</t>
  </si>
  <si>
    <t>11</t>
  </si>
  <si>
    <t>ФЕРр67-3-1</t>
  </si>
  <si>
    <t>Демонтаж кабеля</t>
  </si>
  <si>
    <t>100 м</t>
  </si>
  <si>
    <t>Пр/812-101.0-1</t>
  </si>
  <si>
    <t>НР Электромонтажные работы (ремонтно-строительные)</t>
  </si>
  <si>
    <t>Пр/774-101.0</t>
  </si>
  <si>
    <t>СП Электромонтажные работы (ремонтно-строительные)</t>
  </si>
  <si>
    <t>12</t>
  </si>
  <si>
    <t>ФЕРм08-02-415-01</t>
  </si>
  <si>
    <t>Шинопровод открытый на установленных конструкциях, сечение: до 250 мм2</t>
  </si>
  <si>
    <t>13</t>
  </si>
  <si>
    <t>ФССЦпг-01-01-01-042</t>
  </si>
  <si>
    <t>Погрузка при автомобильных перевозках мусора строительного с погрузкой транспортерами</t>
  </si>
  <si>
    <t>1 т груза</t>
  </si>
  <si>
    <t>14</t>
  </si>
  <si>
    <t>ФССЦпг-01-01-01-015</t>
  </si>
  <si>
    <t>Погрузка при автомобильных перевозках металлических конструкций массой до 1 т</t>
  </si>
  <si>
    <t>15</t>
  </si>
  <si>
    <t>ФССЦпг-03-01-01-050</t>
  </si>
  <si>
    <t>Перевозка грузов I класса автомобилями бортовыми грузоподъемностью до 15 т на расстояние до 50 км</t>
  </si>
  <si>
    <t>16</t>
  </si>
  <si>
    <t>ФССЦпг-01-01-02-042</t>
  </si>
  <si>
    <t>Разгрузка при автомобильных перевозках мусора строительного с погрузкой транспортерами</t>
  </si>
  <si>
    <t>17</t>
  </si>
  <si>
    <t>ФССЦпг-01-01-02-015</t>
  </si>
  <si>
    <t>Разгрузка при автомобильных перевозках металлических конструкций массой до 1 т</t>
  </si>
  <si>
    <t>Итоги по разделу 1 Раздел 1. Демонтажные работыВырубка зеленых насаздений (4/63-2010-108-СП-ЭВ-Ч-02) :</t>
  </si>
  <si>
    <t xml:space="preserve">     Всего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</si>
  <si>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</si>
  <si>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</si>
  <si>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</si>
  <si>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</si>
  <si>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</si>
  <si>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     в том числе:</t>
  </si>
  <si>
    <t xml:space="preserve">                         Материалы без учета дополнительной перевозки</t>
  </si>
  <si>
    <t xml:space="preserve">                         Дополнительная перевозка</t>
  </si>
  <si>
    <t xml:space="preserve">               Перевозка</t>
  </si>
  <si>
    <t xml:space="preserve">     Строительные работы</t>
  </si>
  <si>
    <t xml:space="preserve">          Строительные работы</t>
  </si>
  <si>
    <t xml:space="preserve">               в том числе:</t>
  </si>
  <si>
    <t xml:space="preserve">                    оплата труда</t>
  </si>
  <si>
    <t xml:space="preserve">                    эксплуатация машин и механизмов</t>
  </si>
  <si>
    <t xml:space="preserve">                         в том числе оплата труда машинистов (ОТм)</t>
  </si>
  <si>
    <t xml:space="preserve">                    накладные расходы</t>
  </si>
  <si>
    <t xml:space="preserve">                    сметная прибыль</t>
  </si>
  <si>
    <t xml:space="preserve">          Перевозка</t>
  </si>
  <si>
    <t xml:space="preserve">          Дополнительная перевозка, относимая на стоимость строительных работ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</si>
  <si>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</si>
  <si>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</si>
  <si>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</si>
  <si>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</si>
  <si>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</si>
  <si>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</si>
  <si>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</si>
  <si>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</si>
  <si>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</si>
  <si>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</si>
  <si>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 xml:space="preserve"> Всего по разделу 1 Раздел 1. Демонтажные работыВырубка зеленых насаздений (4/63-2010-108-СП-ЭВ-Ч-02)</t>
  </si>
  <si>
    <t xml:space="preserve">     справочно:</t>
  </si>
  <si>
    <t xml:space="preserve">          Затраты труда рабочих</t>
  </si>
  <si>
    <t>535,2408</t>
  </si>
  <si>
    <t xml:space="preserve">          Затраты труда машинистов</t>
  </si>
  <si>
    <t>33,7275</t>
  </si>
  <si>
    <t>Раздел 2. Раздел 2. Монтажные работыНовый Раздел</t>
  </si>
  <si>
    <t>18</t>
  </si>
  <si>
    <t>ФЕР01-01-036-01</t>
  </si>
  <si>
    <t>Планировка площадей бульдозерами мощностью: 59 кВт (80л.с.)</t>
  </si>
  <si>
    <t>1000 м2</t>
  </si>
  <si>
    <t>Пр/812-001.1-1</t>
  </si>
  <si>
    <t>НР Земляные работы, выполняемые механизированным способом</t>
  </si>
  <si>
    <t>Пр/774-001.1</t>
  </si>
  <si>
    <t>СП Земляные работы, выполняемые механизированным способом</t>
  </si>
  <si>
    <t>19</t>
  </si>
  <si>
    <t>ФЕР08-01-002-02</t>
  </si>
  <si>
    <t>Устройство основания под фундаменты: щебеночного</t>
  </si>
  <si>
    <t>Пр/812-008.0-1</t>
  </si>
  <si>
    <t>НР Конструкции из кирпича и блоков</t>
  </si>
  <si>
    <t>Пр/774-008.0</t>
  </si>
  <si>
    <t>СП Конструкции из кирпича и блоков</t>
  </si>
  <si>
    <t>20</t>
  </si>
  <si>
    <t>ФЕР08-01-003-07</t>
  </si>
  <si>
    <t>Гидроизоляция боковая обмазочная битумная в 2 слоя по выровненной поверхности бутовой кладки, кирпичу, бетону</t>
  </si>
  <si>
    <t>100 м2</t>
  </si>
  <si>
    <t>21</t>
  </si>
  <si>
    <t>ФЕР07-01-001-02</t>
  </si>
  <si>
    <t>Укладка блоков и плит ленточных фундаментов при глубине котлована до 4 м, масса конструкций: до 1,5 т</t>
  </si>
  <si>
    <t>100 шт</t>
  </si>
  <si>
    <t>Пр/812-007.0-1</t>
  </si>
  <si>
    <t>НР Бетонные и железобетонные сборные конструкции и работы в строительстве</t>
  </si>
  <si>
    <t>Пр/774-007.0</t>
  </si>
  <si>
    <t>СП Бетонные и железобетонные сборные конструкции и работы в строительстве</t>
  </si>
  <si>
    <t>22</t>
  </si>
  <si>
    <t>ФЕРм38-01-006-07</t>
  </si>
  <si>
    <t>Сборка с помощью лебедок ручных (с установкой и снятием их в процессе работы) или вручную (мелких деталей): листовые конструкции массой до 0,5 т (бачки, течки, воронки, желоба, лотки и пр.)</t>
  </si>
  <si>
    <t>т</t>
  </si>
  <si>
    <t>Пр/812-080.0-1</t>
  </si>
  <si>
    <t>НР Изготовление технологических металлических конструкций в условиях производственных баз</t>
  </si>
  <si>
    <t>Пр/774-080.0</t>
  </si>
  <si>
    <t>СП Изготовление технологических металлических конструкций в условиях производственных баз</t>
  </si>
  <si>
    <t>23</t>
  </si>
  <si>
    <t>ФЕР09-03-030-01</t>
  </si>
  <si>
    <t>Монтаж площадок с настилом и ограждением из листовой, рифленой, просечной и круглой стали</t>
  </si>
  <si>
    <t>Пр/812-009.0-1</t>
  </si>
  <si>
    <t>НР Строительные металлические конструкции</t>
  </si>
  <si>
    <t>Пр/774-009.0</t>
  </si>
  <si>
    <t>СП Строительные металлические конструкции</t>
  </si>
  <si>
    <t>24</t>
  </si>
  <si>
    <t>ФЕРм38-01-004-07</t>
  </si>
  <si>
    <t>Сборка с помощью лебедок ручных (с установкой и снятием их в процессе работы) или вручную (мелких деталей): площадки для обслуживания оборудования и трубопроводов</t>
  </si>
  <si>
    <t>25</t>
  </si>
  <si>
    <t>ФЕРм38-01-004-08</t>
  </si>
  <si>
    <t>Сборка с помощью лебедок ручных (с установкой и снятием их в процессе работы) или вручную (мелких деталей): лестницы прямолинейные и криволинейные с ограждением</t>
  </si>
  <si>
    <t>26</t>
  </si>
  <si>
    <t>27</t>
  </si>
  <si>
    <t>ФЕР07-01-001-08</t>
  </si>
  <si>
    <t>Укладка блоков и плит ленточных фундаментов при глубине котлована более 4 м, масса конструкций: до 0,5 т</t>
  </si>
  <si>
    <t>28</t>
  </si>
  <si>
    <t>ФЕР09-03-029-01</t>
  </si>
  <si>
    <t>Монтаж лестниц прямолинейных и криволинейных, пожарных с ограждением</t>
  </si>
  <si>
    <t>29</t>
  </si>
  <si>
    <t>ФЕР13-03-002-03</t>
  </si>
  <si>
    <t>Огрунтовка металлических поверхностей за один раз: грунтовкой ХС-059</t>
  </si>
  <si>
    <t>Пр/812-013.0-1</t>
  </si>
  <si>
    <t>НР Защита строительных конструкций и оборудования от коррозии</t>
  </si>
  <si>
    <t>Пр/774-013.0</t>
  </si>
  <si>
    <t>СП Защита строительных конструкций и оборудования от коррозии</t>
  </si>
  <si>
    <t>30</t>
  </si>
  <si>
    <t>ФЕР13-03-004-06</t>
  </si>
  <si>
    <t>Окраска металлических огрунтованных поверхностей: эмалью ХВ-124</t>
  </si>
  <si>
    <t>31</t>
  </si>
  <si>
    <t>ФЕРм08-02-397-01</t>
  </si>
  <si>
    <t>Профиль перфорированный монтажный длиной 2 м</t>
  </si>
  <si>
    <t>32</t>
  </si>
  <si>
    <t>33</t>
  </si>
  <si>
    <t>ФЕРм08-02-472-07</t>
  </si>
  <si>
    <t>Проводник заземляющий открыто по строительным основаниям: из полосовой стали сечением 160 мм2</t>
  </si>
  <si>
    <t>34</t>
  </si>
  <si>
    <t>ФЕРм08-01-008-01</t>
  </si>
  <si>
    <t>Выключатель воздушный трехфазный напряжением: 35 кВ, тип ВВУ</t>
  </si>
  <si>
    <t>35</t>
  </si>
  <si>
    <t>ФЕРм08-01-011-02</t>
  </si>
  <si>
    <t>Разъединитель трехполюсный напряжением: 35 кВ, на ток 1000А с одним или двумя заземляющими ножами</t>
  </si>
  <si>
    <t>36</t>
  </si>
  <si>
    <t>ФЕРм08-01-015-01</t>
  </si>
  <si>
    <t>Разрядник вентильный трехфазный напряжением: 35 кВ</t>
  </si>
  <si>
    <t>37</t>
  </si>
  <si>
    <t>38</t>
  </si>
  <si>
    <t>ФЕРм08-01-068-01</t>
  </si>
  <si>
    <t>Шина сборная - одна полоса в фазе, медная или алюминиевая сечением: до 250 мм2</t>
  </si>
  <si>
    <t>39</t>
  </si>
  <si>
    <t>ФЕРм08-02-395-01</t>
  </si>
  <si>
    <t>Лоток металлический штампованный по установленным конструкциям, ширина лотка: до 200 мм</t>
  </si>
  <si>
    <t>Итоги по разделу 2 Раздел 2. Монтажные работыНовый Раздел :</t>
  </si>
  <si>
    <t xml:space="preserve"> Всего по разделу 2 Раздел 2. Монтажные работыНовый Раздел</t>
  </si>
  <si>
    <t>5186,6718824</t>
  </si>
  <si>
    <t>480,4526496</t>
  </si>
  <si>
    <t>Раздел 3. Раздел 3. Материалы</t>
  </si>
  <si>
    <t>40</t>
  </si>
  <si>
    <t>ФССЦ-05.1.08.06-0077</t>
  </si>
  <si>
    <t>Плиты железобетонные проезжей части</t>
  </si>
  <si>
    <t>41</t>
  </si>
  <si>
    <t>ФССЦ-05.1.08.01-0088</t>
  </si>
  <si>
    <t>Блоки железобетонные фундаментные</t>
  </si>
  <si>
    <t>42</t>
  </si>
  <si>
    <t>ФССЦ-08.1.02.13-0011</t>
  </si>
  <si>
    <t>Рукава металлические из стальной оцинкованной ленты, негерметичные, простого профиля, РЗ-ЦХ, диаметр условный 32 мм</t>
  </si>
  <si>
    <t>м</t>
  </si>
  <si>
    <t>43</t>
  </si>
  <si>
    <t>ФССЦ-08.3.07.01-0037</t>
  </si>
  <si>
    <t>Сталь полосовая: 30х4 мм, марка Ст3сп</t>
  </si>
  <si>
    <t>44</t>
  </si>
  <si>
    <t>ФССЦ-20.5.03.03-0003</t>
  </si>
  <si>
    <t>Шины медные прямоугольные ШМТ сечением до 200 мм2</t>
  </si>
  <si>
    <t>45</t>
  </si>
  <si>
    <t>ФССЦ-20.5.04.06-0001</t>
  </si>
  <si>
    <t>Зажим разъемный ответвительный РОА-185-1</t>
  </si>
  <si>
    <t>шт</t>
  </si>
  <si>
    <t>46</t>
  </si>
  <si>
    <t>ФССЦ-20.2.09.05-0004</t>
  </si>
  <si>
    <t>Муфта соединительная "труба-труба" для гофрированных или жестких гладких труб диаметром 32 мм, класс защиты IP65</t>
  </si>
  <si>
    <t>10 шт</t>
  </si>
  <si>
    <t>47</t>
  </si>
  <si>
    <t>ФССЦ-01.7.15.10-0019</t>
  </si>
  <si>
    <t>Скобы крепежные для рукавов металлических, диаметр 32 мм</t>
  </si>
  <si>
    <t>48</t>
  </si>
  <si>
    <t>ФССЦ-21.2.01.02-0091</t>
  </si>
  <si>
    <t>Провод неизолированный для воздушных линий электропередачи АС 185/24</t>
  </si>
  <si>
    <t>49</t>
  </si>
  <si>
    <t>ФССЦ-20.1.01.02-0058</t>
  </si>
  <si>
    <t>Зажим аппаратный прессуемый: А4А-70-2</t>
  </si>
  <si>
    <t>50
О</t>
  </si>
  <si>
    <t>ТКП №139/ДСП от 10.04.2019 ООО НТЭАЗ Электрик</t>
  </si>
  <si>
    <t>Разъединитель трехполюсный на наминальное напряжение 35 кВ РГ-35 УХЛ1</t>
  </si>
  <si>
    <t>Цена=313134,7/6,66</t>
  </si>
  <si>
    <t>51
О</t>
  </si>
  <si>
    <t>ТКП №064 от 17.07.2019 ООО ЛенЭлектроПроект</t>
  </si>
  <si>
    <t>Привод разъединителя РГ-35 УХЛ1</t>
  </si>
  <si>
    <t>Цена=36715,94/6,66</t>
  </si>
  <si>
    <t>52
О</t>
  </si>
  <si>
    <t>Выключатель вакуумный на номинальное напряжение 35 кВ ВР35НТ</t>
  </si>
  <si>
    <t>Цена=2409956,63/6,66</t>
  </si>
  <si>
    <t>Итоги по разделу 3 Раздел 3. Материалы :</t>
  </si>
  <si>
    <t xml:space="preserve">     Оборудование</t>
  </si>
  <si>
    <t xml:space="preserve"> Всего по разделу 3 Раздел 3. Материалы</t>
  </si>
  <si>
    <t>Итоги по смете:</t>
  </si>
  <si>
    <t xml:space="preserve">                    материалы</t>
  </si>
  <si>
    <t xml:space="preserve"> ВСЕГО по смете</t>
  </si>
  <si>
    <t>5721,9126824</t>
  </si>
  <si>
    <t>514,1801496</t>
  </si>
  <si>
    <t>Составил:</t>
  </si>
  <si>
    <t>[должность, подпись (инициалы, фамилия)]</t>
  </si>
  <si>
    <t>Проверил: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</si>
  <si>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</si>
  <si>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</si>
  <si>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</si>
  <si>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</si>
  <si>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</si>
  <si>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</si>
  <si>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</si>
  <si>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</si>
  <si>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</si>
  <si>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</si>
  <si>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</si>
  <si>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02-01</t>
  </si>
  <si>
    <t>Строительные работы</t>
  </si>
  <si>
    <t>Монтажные работы</t>
  </si>
  <si>
    <t>Оборудование</t>
  </si>
  <si>
    <t>Прочие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</si>
  <si>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</si>
  <si>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</si>
  <si>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</si>
  <si>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</si>
  <si>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</si>
  <si>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</si>
  <si>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</si>
  <si>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</si>
  <si>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</si>
  <si>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</si>
  <si>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</si>
  <si>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</si>
  <si>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штт</t>
  </si>
  <si>
    <t xml:space="preserve"> Провод самонесущий изолированный СИП-3 1х70-20</t>
  </si>
  <si>
    <t>Стойка железобетонная высотой 11,0 м СВ110-5</t>
  </si>
  <si>
    <t>Стойка железобетонная  СС 136,6-3,1</t>
  </si>
  <si>
    <t>Реконструкция оборудования ПС 35кВ Станкодаводская г.о. Самара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</si>
</sst>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2" formatCode="_-* #,##0\ &quot;₽&quot;_-;\-* #,##0\ &quot;₽&quot;_-;_-* &quot;-&quot;\ &quot;₽&quot;_-;_-@_-"/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.00_р_._-;\-* #,##0.00_р_._-;_-* &quot;-&quot;??_р_._-;_-@_-"/>
    <numFmt numFmtId="165" formatCode="_-* #,##0\ _₽_-;\-* #,##0\ _₽_-;_-* &quot;-&quot;\ _₽_-;_-@_-"/>
    <numFmt numFmtId="166" formatCode="_-* #,##0.00\ _₽_-;\-* #,##0.00\ _₽_-;_-* &quot;-&quot;??\ _₽_-;_-@_-"/>
    <numFmt numFmtId="167" formatCode="#,##0.00000"/>
    <numFmt numFmtId="168" formatCode="#,##0.000"/>
    <numFmt numFmtId="169" formatCode="0.00000"/>
    <numFmt numFmtId="170" formatCode="_-* #,##0.00000\ _₽_-;\-* #,##0.00000\ _₽_-;_-* &quot;-&quot;?????\ _₽_-;_-@_-"/>
    <numFmt numFmtId="172" formatCode="_-* #,##0.0000\ _₽_-;\-* #,##0.0000\ _₽_-;_-* &quot;-&quot;??\ _₽_-;_-@_-"/>
    <numFmt numFmtId="173" formatCode="_-* #,##0.00\ _₽_-;\-* #,##0.00\ _₽_-;_-* &quot;-&quot;?????\ _₽_-;_-@_-"/>
    <numFmt numFmtId="174" formatCode="_-* #,##0.00000000_-;\-* #,##0.00000000_-;_-* &quot;-&quot;??_-;_-@_-"/>
    <numFmt numFmtId="175" formatCode="#,##0.000000"/>
    <numFmt numFmtId="176" formatCode="_-* #,##0.00000_-;\-* #,##0.00000_-;_-* &quot;-&quot;??_-;_-@_-"/>
    <numFmt numFmtId="177" formatCode="0.0"/>
    <numFmt numFmtId="178" formatCode="0.000"/>
    <numFmt numFmtId="179" formatCode="0.0000"/>
    <numFmt numFmtId="180" formatCode="0.0000000"/>
    <numFmt numFmtId="181" formatCode="#\ ##0.00"/>
    <numFmt numFmtId="182" formatCode="_-* #,##0.000000_-;\-* #,##0.000000_-;_-* &quot;-&quot;??_-;_-@_-"/>
  </numFmts>
  <fonts count="71" x14ac:knownFonts="1">
    <font>
      <sz val="11"/>
      <color theme="1"/>
      <name val="Calibri"/>
      <scheme val="minor"/>
    </font>
    <font>
      <sz val="10"/>
      <color theme="1"/>
      <name val="Arial"/>
      <family val="2"/>
      <charset val="204"/>
    </font>
    <font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Times New Roman"/>
      <family val="1"/>
      <charset val="204"/>
    </font>
    <font>
      <sz val="7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7"/>
      <color theme="1"/>
      <name val="Arial"/>
      <family val="2"/>
      <charset val="204"/>
    </font>
    <font>
      <b/>
      <sz val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</font>
    <font>
      <sz val="11"/>
      <color indexed="65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indexed="65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2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 Cyr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indexed="2"/>
      <name val="Times New Roman"/>
      <family val="1"/>
      <charset val="204"/>
    </font>
    <font>
      <sz val="10"/>
      <name val="Calibri"/>
      <family val="2"/>
      <charset val="204"/>
    </font>
    <font>
      <b/>
      <sz val="10"/>
      <name val="Arial"/>
      <family val="2"/>
      <charset val="204"/>
    </font>
    <font>
      <sz val="8"/>
      <name val="Calibri"/>
      <family val="2"/>
      <charset val="204"/>
    </font>
    <font>
      <sz val="9"/>
      <name val="Arial"/>
      <family val="2"/>
      <charset val="204"/>
    </font>
    <font>
      <b/>
      <sz val="11"/>
      <name val="Arial Cyr"/>
    </font>
    <font>
      <sz val="11"/>
      <color rgb="FF34343C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rgb="FFFFFFFF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7F7F7F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8747">
    <xf numFmtId="0" fontId="0" fillId="0" borderId="0"/>
    <xf numFmtId="164" fontId="51" fillId="0" borderId="0" applyFont="0" applyFill="0" applyBorder="0" applyProtection="0"/>
    <xf numFmtId="165" fontId="1" fillId="0" borderId="0" applyFont="0" applyFill="0" applyBorder="0" applyProtection="0"/>
    <xf numFmtId="165" fontId="1" fillId="0" borderId="0" applyFont="0" applyFill="0" applyBorder="0" applyProtection="0"/>
    <xf numFmtId="164" fontId="51" fillId="0" borderId="0" applyFont="0" applyFill="0" applyBorder="0" applyProtection="0"/>
    <xf numFmtId="164" fontId="51" fillId="0" borderId="0" applyFont="0" applyFill="0" applyBorder="0" applyProtection="0"/>
    <xf numFmtId="164" fontId="51" fillId="0" borderId="0" applyFont="0" applyFill="0" applyBorder="0" applyProtection="0"/>
    <xf numFmtId="164" fontId="51" fillId="0" borderId="0" applyFont="0" applyFill="0" applyBorder="0" applyProtection="0"/>
    <xf numFmtId="164" fontId="51" fillId="0" borderId="0" applyFont="0" applyFill="0" applyBorder="0" applyProtection="0"/>
    <xf numFmtId="164" fontId="51" fillId="0" borderId="0" applyFont="0" applyFill="0" applyBorder="0" applyProtection="0"/>
    <xf numFmtId="164" fontId="51" fillId="0" borderId="0" applyFont="0" applyFill="0" applyBorder="0" applyProtection="0"/>
    <xf numFmtId="164" fontId="51" fillId="0" borderId="0" applyFont="0" applyFill="0" applyBorder="0" applyProtection="0"/>
    <xf numFmtId="164" fontId="51" fillId="0" borderId="0" applyFont="0" applyFill="0" applyBorder="0" applyProtection="0"/>
    <xf numFmtId="164" fontId="51" fillId="0" borderId="0" applyFont="0" applyFill="0" applyBorder="0" applyProtection="0"/>
    <xf numFmtId="164" fontId="51" fillId="0" borderId="0" applyFont="0" applyFill="0" applyBorder="0" applyProtection="0"/>
    <xf numFmtId="44" fontId="1" fillId="0" borderId="0" applyFont="0" applyFill="0" applyBorder="0" applyProtection="0"/>
    <xf numFmtId="42" fontId="1" fillId="0" borderId="0" applyFont="0" applyFill="0" applyBorder="0" applyProtection="0"/>
    <xf numFmtId="42" fontId="1" fillId="0" borderId="0" applyFont="0" applyFill="0" applyBorder="0" applyProtection="0"/>
    <xf numFmtId="44" fontId="1" fillId="0" borderId="0" applyFont="0" applyFill="0" applyBorder="0" applyProtection="0"/>
    <xf numFmtId="44" fontId="1" fillId="0" borderId="0" applyFont="0" applyFill="0" applyBorder="0" applyProtection="0"/>
    <xf numFmtId="44" fontId="1" fillId="0" borderId="0" applyFont="0" applyFill="0" applyBorder="0" applyProtection="0"/>
    <xf numFmtId="44" fontId="1" fillId="0" borderId="0" applyFont="0" applyFill="0" applyBorder="0" applyProtection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9" fontId="1" fillId="0" borderId="0" applyFont="0" applyFill="0" applyBorder="0" applyProtection="0"/>
    <xf numFmtId="0" fontId="3" fillId="0" borderId="0">
      <alignment horizontal="left" vertical="top"/>
    </xf>
    <xf numFmtId="0" fontId="4" fillId="0" borderId="1">
      <alignment horizontal="left" vertical="top"/>
    </xf>
    <xf numFmtId="0" fontId="5" fillId="2" borderId="0">
      <alignment horizontal="left" vertical="center"/>
    </xf>
    <xf numFmtId="0" fontId="4" fillId="0" borderId="1">
      <alignment horizontal="center" vertical="center"/>
    </xf>
    <xf numFmtId="0" fontId="4" fillId="0" borderId="1">
      <alignment horizontal="right" vertical="center"/>
    </xf>
    <xf numFmtId="0" fontId="6" fillId="0" borderId="0">
      <alignment horizontal="left" vertical="top"/>
    </xf>
    <xf numFmtId="0" fontId="4" fillId="0" borderId="1">
      <alignment horizontal="right" vertical="top"/>
    </xf>
    <xf numFmtId="0" fontId="7" fillId="0" borderId="2">
      <alignment horizontal="center" vertical="center"/>
    </xf>
    <xf numFmtId="0" fontId="7" fillId="0" borderId="2">
      <alignment horizontal="center" vertical="center"/>
    </xf>
    <xf numFmtId="0" fontId="8" fillId="0" borderId="1">
      <alignment horizontal="center" vertical="center"/>
    </xf>
    <xf numFmtId="0" fontId="9" fillId="0" borderId="2">
      <alignment horizontal="center" vertical="top"/>
    </xf>
    <xf numFmtId="0" fontId="9" fillId="0" borderId="2">
      <alignment horizontal="center" vertical="top"/>
    </xf>
    <xf numFmtId="0" fontId="9" fillId="0" borderId="2">
      <alignment horizontal="left" vertical="top"/>
    </xf>
    <xf numFmtId="0" fontId="9" fillId="0" borderId="2">
      <alignment horizontal="left" vertical="top"/>
    </xf>
    <xf numFmtId="0" fontId="9" fillId="0" borderId="2">
      <alignment horizontal="right" vertical="top"/>
    </xf>
    <xf numFmtId="0" fontId="9" fillId="0" borderId="2">
      <alignment horizontal="right" vertical="top"/>
    </xf>
    <xf numFmtId="0" fontId="7" fillId="0" borderId="2">
      <alignment horizontal="right" vertical="top"/>
    </xf>
    <xf numFmtId="0" fontId="7" fillId="0" borderId="2">
      <alignment horizontal="right" vertical="top"/>
    </xf>
    <xf numFmtId="0" fontId="3" fillId="0" borderId="1">
      <alignment horizontal="left" vertical="top"/>
    </xf>
    <xf numFmtId="0" fontId="10" fillId="0" borderId="0">
      <alignment horizontal="right" vertical="center"/>
    </xf>
    <xf numFmtId="0" fontId="7" fillId="0" borderId="2">
      <alignment horizontal="center" vertical="top"/>
    </xf>
    <xf numFmtId="0" fontId="7" fillId="0" borderId="2">
      <alignment horizontal="center" vertical="top"/>
    </xf>
    <xf numFmtId="0" fontId="7" fillId="0" borderId="2">
      <alignment horizontal="left" vertical="top"/>
    </xf>
    <xf numFmtId="0" fontId="7" fillId="0" borderId="2">
      <alignment horizontal="left" vertical="top"/>
    </xf>
    <xf numFmtId="0" fontId="1" fillId="0" borderId="2">
      <alignment horizontal="left" vertical="top"/>
    </xf>
    <xf numFmtId="0" fontId="1" fillId="0" borderId="2">
      <alignment horizontal="left" vertical="top"/>
    </xf>
    <xf numFmtId="0" fontId="3" fillId="0" borderId="2">
      <alignment horizontal="left" vertical="top"/>
    </xf>
    <xf numFmtId="0" fontId="3" fillId="0" borderId="2">
      <alignment horizontal="left" vertical="top"/>
    </xf>
    <xf numFmtId="0" fontId="3" fillId="0" borderId="2">
      <alignment horizontal="right" vertical="top"/>
    </xf>
    <xf numFmtId="0" fontId="3" fillId="0" borderId="2">
      <alignment horizontal="right" vertical="top"/>
    </xf>
    <xf numFmtId="0" fontId="8" fillId="0" borderId="0">
      <alignment horizontal="left" vertical="center"/>
    </xf>
    <xf numFmtId="0" fontId="3" fillId="0" borderId="0">
      <alignment horizontal="left" vertical="center"/>
    </xf>
    <xf numFmtId="0" fontId="3" fillId="0" borderId="0">
      <alignment horizontal="left"/>
    </xf>
    <xf numFmtId="0" fontId="3" fillId="0" borderId="1">
      <alignment horizontal="left" vertical="center"/>
    </xf>
    <xf numFmtId="0" fontId="3" fillId="0" borderId="1">
      <alignment horizontal="left" vertical="center"/>
    </xf>
    <xf numFmtId="0" fontId="11" fillId="0" borderId="0">
      <alignment horizontal="center"/>
    </xf>
    <xf numFmtId="0" fontId="4" fillId="0" borderId="1">
      <alignment horizontal="center" vertical="top"/>
    </xf>
    <xf numFmtId="0" fontId="1" fillId="0" borderId="0">
      <alignment horizontal="center" vertical="center"/>
    </xf>
    <xf numFmtId="0" fontId="5" fillId="2" borderId="0">
      <alignment horizontal="center" vertical="center"/>
    </xf>
    <xf numFmtId="0" fontId="8" fillId="0" borderId="0">
      <alignment horizontal="center" vertical="top"/>
    </xf>
    <xf numFmtId="0" fontId="4" fillId="0" borderId="0">
      <alignment horizontal="left" vertical="top"/>
    </xf>
    <xf numFmtId="0" fontId="4" fillId="0" borderId="0">
      <alignment horizontal="center" vertical="top"/>
    </xf>
    <xf numFmtId="0" fontId="3" fillId="0" borderId="2">
      <alignment horizontal="center" vertical="center"/>
    </xf>
    <xf numFmtId="0" fontId="3" fillId="0" borderId="2">
      <alignment horizontal="center" vertical="center"/>
    </xf>
    <xf numFmtId="0" fontId="4" fillId="0" borderId="0">
      <alignment horizontal="left" vertical="center"/>
    </xf>
    <xf numFmtId="0" fontId="3" fillId="0" borderId="2">
      <alignment horizontal="left" vertical="top"/>
    </xf>
    <xf numFmtId="0" fontId="3" fillId="0" borderId="2">
      <alignment horizontal="left" vertical="top"/>
    </xf>
    <xf numFmtId="0" fontId="5" fillId="2" borderId="0">
      <alignment horizontal="left" vertical="center"/>
    </xf>
    <xf numFmtId="0" fontId="3" fillId="0" borderId="2">
      <alignment horizontal="center" vertical="top"/>
    </xf>
    <xf numFmtId="0" fontId="3" fillId="0" borderId="2">
      <alignment horizontal="center" vertical="top"/>
    </xf>
    <xf numFmtId="0" fontId="12" fillId="0" borderId="2">
      <alignment horizontal="center"/>
    </xf>
    <xf numFmtId="0" fontId="12" fillId="0" borderId="2">
      <alignment horizontal="center"/>
    </xf>
    <xf numFmtId="0" fontId="12" fillId="0" borderId="2">
      <alignment horizontal="center"/>
    </xf>
    <xf numFmtId="0" fontId="12" fillId="0" borderId="2">
      <alignment horizontal="center"/>
    </xf>
    <xf numFmtId="0" fontId="12" fillId="0" borderId="2">
      <alignment horizontal="center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3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4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5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6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7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4" fillId="8" borderId="0" applyNumberFormat="0" applyBorder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5" fillId="9" borderId="3" applyNumberFormat="0" applyProtection="0"/>
    <xf numFmtId="0" fontId="12" fillId="0" borderId="2">
      <alignment horizontal="center"/>
    </xf>
    <xf numFmtId="0" fontId="12" fillId="0" borderId="2">
      <alignment horizontal="center"/>
    </xf>
    <xf numFmtId="0" fontId="12" fillId="0" borderId="2">
      <alignment horizontal="center"/>
    </xf>
    <xf numFmtId="0" fontId="12" fillId="0" borderId="2">
      <alignment horizontal="center"/>
    </xf>
    <xf numFmtId="0" fontId="12" fillId="0" borderId="2">
      <alignment horizontal="center"/>
    </xf>
    <xf numFmtId="0" fontId="12" fillId="0" borderId="0">
      <alignment vertical="top"/>
    </xf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6" fillId="10" borderId="4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7" fillId="10" borderId="3" applyNumberFormat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8" fillId="0" borderId="5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19" fillId="0" borderId="6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7" applyNumberFormat="0" applyFill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21" fillId="0" borderId="8" applyNumberFormat="0" applyFill="0" applyProtection="0"/>
    <xf numFmtId="0" fontId="12" fillId="0" borderId="0">
      <alignment horizontal="right" vertical="top" wrapText="1"/>
    </xf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22" fillId="11" borderId="9" applyNumberFormat="0" applyProtection="0"/>
    <xf numFmtId="0" fontId="12" fillId="0" borderId="2">
      <alignment horizontal="center" wrapText="1"/>
    </xf>
    <xf numFmtId="0" fontId="12" fillId="0" borderId="2">
      <alignment horizontal="center" wrapText="1"/>
    </xf>
    <xf numFmtId="0" fontId="12" fillId="0" borderId="2">
      <alignment horizontal="center" wrapText="1"/>
    </xf>
    <xf numFmtId="0" fontId="12" fillId="0" borderId="2">
      <alignment horizontal="center" wrapText="1"/>
    </xf>
    <xf numFmtId="0" fontId="12" fillId="0" borderId="2">
      <alignment horizontal="center" wrapText="1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24" fillId="12" borderId="0" applyNumberFormat="0" applyBorder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25" fillId="0" borderId="0"/>
    <xf numFmtId="0" fontId="5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3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25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3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3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3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2" fillId="0" borderId="0"/>
    <xf numFmtId="0" fontId="12" fillId="0" borderId="2">
      <alignment horizontal="center" wrapText="1"/>
    </xf>
    <xf numFmtId="0" fontId="12" fillId="0" borderId="2">
      <alignment horizontal="center" wrapText="1"/>
    </xf>
    <xf numFmtId="0" fontId="12" fillId="0" borderId="2">
      <alignment horizontal="center" wrapText="1"/>
    </xf>
    <xf numFmtId="0" fontId="12" fillId="0" borderId="2">
      <alignment horizontal="center" wrapText="1"/>
    </xf>
    <xf numFmtId="0" fontId="12" fillId="0" borderId="2">
      <alignment horizontal="center" wrapText="1"/>
    </xf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7" fillId="13" borderId="0" applyNumberFormat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0" fontId="13" fillId="14" borderId="10" applyNumberFormat="0" applyFont="0" applyProtection="0"/>
    <xf numFmtId="9" fontId="13" fillId="0" borderId="0" applyFont="0" applyFill="0" applyBorder="0" applyProtection="0"/>
    <xf numFmtId="0" fontId="12" fillId="0" borderId="2">
      <alignment horizontal="center"/>
    </xf>
    <xf numFmtId="0" fontId="12" fillId="0" borderId="2">
      <alignment horizontal="center"/>
    </xf>
    <xf numFmtId="0" fontId="12" fillId="0" borderId="2">
      <alignment horizontal="center"/>
    </xf>
    <xf numFmtId="0" fontId="12" fillId="0" borderId="2">
      <alignment horizontal="center"/>
    </xf>
    <xf numFmtId="0" fontId="12" fillId="0" borderId="2">
      <alignment horizont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2">
      <alignment horizontal="center" wrapText="1"/>
    </xf>
    <xf numFmtId="0" fontId="12" fillId="0" borderId="2">
      <alignment horizontal="center" wrapText="1"/>
    </xf>
    <xf numFmtId="0" fontId="12" fillId="0" borderId="2">
      <alignment horizontal="center" wrapText="1"/>
    </xf>
    <xf numFmtId="0" fontId="12" fillId="0" borderId="2">
      <alignment horizontal="center" wrapText="1"/>
    </xf>
    <xf numFmtId="0" fontId="12" fillId="0" borderId="2">
      <alignment horizontal="center" wrapText="1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29" fillId="0" borderId="11" applyNumberFormat="0" applyFill="0" applyProtection="0"/>
    <xf numFmtId="0" fontId="30" fillId="0" borderId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12" fillId="0" borderId="0">
      <alignment horizontal="center"/>
    </xf>
    <xf numFmtId="164" fontId="13" fillId="0" borderId="0" applyFont="0" applyFill="0" applyBorder="0" applyProtection="0"/>
    <xf numFmtId="164" fontId="13" fillId="0" borderId="0" applyFont="0" applyFill="0" applyBorder="0" applyProtection="0"/>
    <xf numFmtId="164" fontId="13" fillId="0" borderId="0" applyFont="0" applyFill="0" applyBorder="0" applyProtection="0"/>
    <xf numFmtId="164" fontId="51" fillId="0" borderId="0" applyFont="0" applyFill="0" applyBorder="0" applyProtection="0"/>
    <xf numFmtId="164" fontId="51" fillId="0" borderId="0" applyFont="0" applyFill="0" applyBorder="0" applyProtection="0"/>
    <xf numFmtId="164" fontId="13" fillId="0" borderId="0" applyFont="0" applyFill="0" applyBorder="0" applyProtection="0"/>
    <xf numFmtId="166" fontId="51" fillId="0" borderId="0" applyFont="0" applyFill="0" applyBorder="0" applyProtection="0"/>
    <xf numFmtId="43" fontId="51" fillId="0" borderId="0" applyFont="0" applyFill="0" applyBorder="0" applyProtection="0"/>
    <xf numFmtId="166" fontId="51" fillId="0" borderId="0" applyFont="0" applyFill="0" applyBorder="0" applyProtection="0"/>
    <xf numFmtId="166" fontId="51" fillId="0" borderId="0" applyFont="0" applyFill="0" applyBorder="0" applyProtection="0"/>
    <xf numFmtId="166" fontId="51" fillId="0" borderId="0" applyFont="0" applyFill="0" applyBorder="0" applyProtection="0"/>
    <xf numFmtId="166" fontId="32" fillId="0" borderId="0" applyFont="0" applyFill="0" applyBorder="0" applyProtection="0"/>
    <xf numFmtId="166" fontId="32" fillId="0" borderId="0" applyFont="0" applyFill="0" applyBorder="0" applyProtection="0"/>
    <xf numFmtId="0" fontId="12" fillId="0" borderId="0">
      <alignment horizontal="left" vertical="top"/>
    </xf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33" fillId="15" borderId="0" applyNumberFormat="0" applyBorder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43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56" fillId="0" borderId="0"/>
    <xf numFmtId="0" fontId="64" fillId="0" borderId="0"/>
  </cellStyleXfs>
  <cellXfs count="343">
    <xf numFmtId="0" fontId="0" fillId="0" borderId="0" xfId="0"/>
    <xf numFmtId="0" fontId="34" fillId="0" borderId="0" xfId="0" applyFont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167" fontId="34" fillId="0" borderId="0" xfId="0" applyNumberFormat="1" applyFont="1" applyAlignment="1">
      <alignment horizontal="left" vertical="center"/>
    </xf>
    <xf numFmtId="168" fontId="35" fillId="0" borderId="0" xfId="0" applyNumberFormat="1" applyFont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35" fillId="0" borderId="2" xfId="0" applyFont="1" applyBorder="1" applyAlignment="1">
      <alignment horizontal="center" vertical="center" wrapText="1"/>
    </xf>
    <xf numFmtId="49" fontId="35" fillId="0" borderId="2" xfId="0" applyNumberFormat="1" applyFont="1" applyBorder="1" applyAlignment="1">
      <alignment horizontal="center" vertical="center" wrapText="1"/>
    </xf>
    <xf numFmtId="0" fontId="13" fillId="0" borderId="0" xfId="2270"/>
    <xf numFmtId="0" fontId="12" fillId="0" borderId="0" xfId="2270" applyFont="1"/>
    <xf numFmtId="168" fontId="12" fillId="0" borderId="0" xfId="2270" applyNumberFormat="1" applyFont="1"/>
    <xf numFmtId="0" fontId="35" fillId="0" borderId="0" xfId="14" applyNumberFormat="1" applyFont="1" applyAlignment="1">
      <alignment horizontal="left" vertical="center"/>
    </xf>
    <xf numFmtId="0" fontId="12" fillId="0" borderId="0" xfId="2270" applyFont="1" applyAlignment="1">
      <alignment horizontal="left" vertical="top"/>
    </xf>
    <xf numFmtId="168" fontId="38" fillId="0" borderId="0" xfId="2270" applyNumberFormat="1" applyFont="1" applyAlignment="1">
      <alignment horizontal="center" vertical="center"/>
    </xf>
    <xf numFmtId="168" fontId="38" fillId="0" borderId="0" xfId="2270" applyNumberFormat="1" applyFont="1"/>
    <xf numFmtId="168" fontId="38" fillId="0" borderId="0" xfId="2270" applyNumberFormat="1" applyFont="1" applyAlignment="1">
      <alignment horizontal="right"/>
    </xf>
    <xf numFmtId="168" fontId="12" fillId="0" borderId="0" xfId="2270" applyNumberFormat="1" applyFont="1" applyAlignment="1">
      <alignment horizontal="center" vertical="center"/>
    </xf>
    <xf numFmtId="0" fontId="12" fillId="0" borderId="0" xfId="2270" applyFont="1" applyAlignment="1">
      <alignment horizontal="center" vertical="top"/>
    </xf>
    <xf numFmtId="0" fontId="12" fillId="0" borderId="0" xfId="4833" applyFont="1" applyAlignment="1">
      <alignment horizontal="left"/>
    </xf>
    <xf numFmtId="168" fontId="12" fillId="0" borderId="0" xfId="2270" applyNumberFormat="1" applyFont="1" applyAlignment="1">
      <alignment horizontal="right" vertical="center"/>
    </xf>
    <xf numFmtId="49" fontId="12" fillId="0" borderId="0" xfId="2270" applyNumberFormat="1" applyFont="1" applyAlignment="1">
      <alignment horizontal="left" vertical="top"/>
    </xf>
    <xf numFmtId="0" fontId="12" fillId="0" borderId="13" xfId="4630" applyFont="1" applyBorder="1" applyAlignment="1">
      <alignment horizontal="center"/>
    </xf>
    <xf numFmtId="0" fontId="39" fillId="0" borderId="2" xfId="2270" applyFont="1" applyBorder="1" applyAlignment="1">
      <alignment horizontal="left" vertical="top" wrapText="1"/>
    </xf>
    <xf numFmtId="0" fontId="12" fillId="0" borderId="2" xfId="2270" applyFont="1" applyBorder="1" applyAlignment="1">
      <alignment horizontal="center" vertical="top" wrapText="1"/>
    </xf>
    <xf numFmtId="0" fontId="12" fillId="0" borderId="2" xfId="2270" applyFont="1" applyBorder="1" applyAlignment="1">
      <alignment horizontal="left" vertical="top" wrapText="1"/>
    </xf>
    <xf numFmtId="168" fontId="12" fillId="0" borderId="2" xfId="2270" applyNumberFormat="1" applyFont="1" applyBorder="1" applyAlignment="1">
      <alignment horizontal="right" vertical="top" wrapText="1"/>
    </xf>
    <xf numFmtId="0" fontId="40" fillId="0" borderId="2" xfId="2270" applyFont="1" applyBorder="1" applyAlignment="1">
      <alignment horizontal="left" vertical="top" wrapText="1"/>
    </xf>
    <xf numFmtId="168" fontId="40" fillId="0" borderId="2" xfId="2270" applyNumberFormat="1" applyFont="1" applyBorder="1" applyAlignment="1">
      <alignment horizontal="right" vertical="top" wrapText="1"/>
    </xf>
    <xf numFmtId="49" fontId="12" fillId="0" borderId="2" xfId="2270" applyNumberFormat="1" applyFont="1" applyBorder="1" applyAlignment="1">
      <alignment horizontal="left" vertical="top" wrapText="1"/>
    </xf>
    <xf numFmtId="169" fontId="13" fillId="0" borderId="0" xfId="2270" applyNumberFormat="1"/>
    <xf numFmtId="0" fontId="41" fillId="0" borderId="0" xfId="2270" applyFont="1"/>
    <xf numFmtId="0" fontId="40" fillId="0" borderId="2" xfId="2270" applyFont="1" applyBorder="1" applyAlignment="1">
      <alignment horizontal="center" vertical="top" wrapText="1"/>
    </xf>
    <xf numFmtId="0" fontId="38" fillId="0" borderId="2" xfId="2270" applyFont="1" applyBorder="1" applyAlignment="1">
      <alignment horizontal="center" vertical="top" wrapText="1"/>
    </xf>
    <xf numFmtId="0" fontId="38" fillId="0" borderId="2" xfId="2270" applyFont="1" applyBorder="1" applyAlignment="1">
      <alignment horizontal="left" vertical="top" wrapText="1"/>
    </xf>
    <xf numFmtId="168" fontId="38" fillId="0" borderId="2" xfId="2270" applyNumberFormat="1" applyFont="1" applyBorder="1" applyAlignment="1">
      <alignment horizontal="right" vertical="top" wrapText="1"/>
    </xf>
    <xf numFmtId="0" fontId="42" fillId="0" borderId="2" xfId="2270" applyFont="1" applyBorder="1" applyAlignment="1">
      <alignment horizontal="left" vertical="top" wrapText="1"/>
    </xf>
    <xf numFmtId="168" fontId="42" fillId="0" borderId="2" xfId="2270" applyNumberFormat="1" applyFont="1" applyBorder="1" applyAlignment="1">
      <alignment horizontal="right" vertical="top" wrapText="1"/>
    </xf>
    <xf numFmtId="167" fontId="38" fillId="0" borderId="2" xfId="2270" applyNumberFormat="1" applyFont="1" applyBorder="1" applyAlignment="1">
      <alignment horizontal="right" vertical="top" wrapText="1"/>
    </xf>
    <xf numFmtId="0" fontId="43" fillId="0" borderId="2" xfId="2270" applyFont="1" applyBorder="1" applyAlignment="1">
      <alignment horizontal="left" vertical="top" wrapText="1"/>
    </xf>
    <xf numFmtId="168" fontId="43" fillId="0" borderId="2" xfId="2270" applyNumberFormat="1" applyFont="1" applyBorder="1" applyAlignment="1">
      <alignment horizontal="right" vertical="top" wrapText="1"/>
    </xf>
    <xf numFmtId="0" fontId="35" fillId="0" borderId="0" xfId="14" applyNumberFormat="1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5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2" fillId="0" borderId="0" xfId="0" applyFont="1"/>
    <xf numFmtId="49" fontId="34" fillId="0" borderId="0" xfId="0" applyNumberFormat="1" applyFont="1" applyAlignment="1">
      <alignment horizontal="center" vertical="center"/>
    </xf>
    <xf numFmtId="0" fontId="35" fillId="0" borderId="1" xfId="0" applyFont="1" applyBorder="1" applyAlignment="1">
      <alignment vertical="center" wrapText="1"/>
    </xf>
    <xf numFmtId="0" fontId="35" fillId="0" borderId="0" xfId="0" applyFont="1" applyAlignment="1">
      <alignment horizontal="right" vertical="center"/>
    </xf>
    <xf numFmtId="3" fontId="35" fillId="0" borderId="2" xfId="0" applyNumberFormat="1" applyFont="1" applyBorder="1" applyAlignment="1">
      <alignment horizontal="center" vertical="center" wrapText="1"/>
    </xf>
    <xf numFmtId="0" fontId="35" fillId="0" borderId="2" xfId="0" applyFont="1" applyBorder="1" applyAlignment="1">
      <alignment vertical="center" wrapText="1"/>
    </xf>
    <xf numFmtId="170" fontId="35" fillId="0" borderId="2" xfId="0" applyNumberFormat="1" applyFont="1" applyBorder="1" applyAlignment="1">
      <alignment horizontal="center" vertical="center" wrapText="1"/>
    </xf>
    <xf numFmtId="0" fontId="34" fillId="0" borderId="2" xfId="0" applyFont="1" applyBorder="1" applyAlignment="1">
      <alignment horizontal="left" vertical="center" wrapText="1"/>
    </xf>
    <xf numFmtId="2" fontId="35" fillId="0" borderId="0" xfId="0" applyNumberFormat="1" applyFont="1" applyAlignment="1">
      <alignment vertical="center"/>
    </xf>
    <xf numFmtId="2" fontId="35" fillId="0" borderId="2" xfId="0" applyNumberFormat="1" applyFont="1" applyBorder="1" applyAlignment="1">
      <alignment horizontal="center" vertical="center" wrapText="1"/>
    </xf>
    <xf numFmtId="0" fontId="45" fillId="0" borderId="0" xfId="3044" applyFont="1"/>
    <xf numFmtId="0" fontId="25" fillId="0" borderId="0" xfId="3044"/>
    <xf numFmtId="0" fontId="26" fillId="0" borderId="0" xfId="3044" applyFont="1" applyAlignment="1">
      <alignment horizontal="center" wrapText="1"/>
    </xf>
    <xf numFmtId="0" fontId="13" fillId="0" borderId="0" xfId="3044" applyFont="1" applyAlignment="1">
      <alignment horizontal="right"/>
    </xf>
    <xf numFmtId="0" fontId="26" fillId="0" borderId="0" xfId="3044" applyFont="1" applyAlignment="1">
      <alignment horizontal="left" vertical="top" wrapText="1"/>
    </xf>
    <xf numFmtId="0" fontId="26" fillId="0" borderId="1" xfId="3044" applyFont="1" applyBorder="1" applyAlignment="1">
      <alignment horizontal="center" vertical="top" wrapText="1"/>
    </xf>
    <xf numFmtId="0" fontId="45" fillId="0" borderId="1" xfId="3044" applyFont="1" applyBorder="1"/>
    <xf numFmtId="0" fontId="26" fillId="0" borderId="0" xfId="3044" applyFont="1" applyAlignment="1">
      <alignment horizontal="center"/>
    </xf>
    <xf numFmtId="0" fontId="26" fillId="0" borderId="0" xfId="3044" applyFont="1"/>
    <xf numFmtId="0" fontId="47" fillId="0" borderId="0" xfId="3044" applyFont="1" applyAlignment="1">
      <alignment vertical="top"/>
    </xf>
    <xf numFmtId="0" fontId="26" fillId="0" borderId="0" xfId="3044" applyFont="1" applyAlignment="1">
      <alignment vertical="top"/>
    </xf>
    <xf numFmtId="0" fontId="13" fillId="0" borderId="0" xfId="3044" applyFont="1"/>
    <xf numFmtId="0" fontId="26" fillId="0" borderId="0" xfId="3044" applyFont="1" applyAlignment="1">
      <alignment horizontal="left" indent="1"/>
    </xf>
    <xf numFmtId="0" fontId="46" fillId="0" borderId="0" xfId="3044" applyFont="1" applyAlignment="1">
      <alignment horizontal="left"/>
    </xf>
    <xf numFmtId="2" fontId="26" fillId="0" borderId="0" xfId="3044" applyNumberFormat="1" applyFont="1" applyAlignment="1">
      <alignment horizontal="left" vertical="top" wrapText="1"/>
    </xf>
    <xf numFmtId="0" fontId="26" fillId="0" borderId="0" xfId="3044" applyFont="1" applyAlignment="1">
      <alignment horizontal="right"/>
    </xf>
    <xf numFmtId="0" fontId="48" fillId="0" borderId="2" xfId="3044" applyFont="1" applyBorder="1" applyAlignment="1">
      <alignment horizontal="center" vertical="center" wrapText="1"/>
    </xf>
    <xf numFmtId="0" fontId="48" fillId="0" borderId="14" xfId="3044" applyFont="1" applyBorder="1" applyAlignment="1">
      <alignment horizontal="center" vertical="center" wrapText="1"/>
    </xf>
    <xf numFmtId="0" fontId="26" fillId="0" borderId="2" xfId="3044" applyFont="1" applyBorder="1" applyAlignment="1">
      <alignment horizontal="center" wrapText="1"/>
    </xf>
    <xf numFmtId="0" fontId="26" fillId="0" borderId="14" xfId="3044" applyFont="1" applyBorder="1" applyAlignment="1">
      <alignment horizontal="center" wrapText="1"/>
    </xf>
    <xf numFmtId="0" fontId="45" fillId="0" borderId="16" xfId="3044" applyFont="1" applyBorder="1"/>
    <xf numFmtId="0" fontId="13" fillId="0" borderId="17" xfId="3044" applyFont="1" applyBorder="1" applyAlignment="1">
      <alignment vertical="top" wrapText="1"/>
    </xf>
    <xf numFmtId="0" fontId="26" fillId="0" borderId="17" xfId="3044" applyFont="1" applyBorder="1" applyAlignment="1">
      <alignment horizontal="left" vertical="top" wrapText="1"/>
    </xf>
    <xf numFmtId="0" fontId="26" fillId="0" borderId="17" xfId="3044" applyFont="1" applyBorder="1" applyAlignment="1">
      <alignment horizontal="center" vertical="top" wrapText="1"/>
    </xf>
    <xf numFmtId="0" fontId="26" fillId="0" borderId="17" xfId="3044" applyFont="1" applyBorder="1" applyAlignment="1">
      <alignment horizontal="right" vertical="top" wrapText="1"/>
    </xf>
    <xf numFmtId="0" fontId="45" fillId="0" borderId="18" xfId="3044" applyFont="1" applyBorder="1"/>
    <xf numFmtId="0" fontId="26" fillId="0" borderId="13" xfId="3044" applyFont="1" applyBorder="1" applyAlignment="1">
      <alignment horizontal="left" vertical="top" wrapText="1"/>
    </xf>
    <xf numFmtId="0" fontId="26" fillId="0" borderId="13" xfId="3044" applyFont="1" applyBorder="1" applyAlignment="1">
      <alignment horizontal="center" vertical="top" wrapText="1"/>
    </xf>
    <xf numFmtId="2" fontId="26" fillId="0" borderId="13" xfId="3044" applyNumberFormat="1" applyFont="1" applyBorder="1" applyAlignment="1">
      <alignment horizontal="right" vertical="top" wrapText="1"/>
    </xf>
    <xf numFmtId="0" fontId="13" fillId="0" borderId="2" xfId="3044" applyFont="1" applyBorder="1" applyAlignment="1">
      <alignment vertical="top" wrapText="1"/>
    </xf>
    <xf numFmtId="0" fontId="46" fillId="0" borderId="2" xfId="3044" applyFont="1" applyBorder="1" applyAlignment="1">
      <alignment horizontal="right" vertical="top" wrapText="1"/>
    </xf>
    <xf numFmtId="2" fontId="26" fillId="0" borderId="2" xfId="3044" applyNumberFormat="1" applyFont="1" applyBorder="1" applyAlignment="1">
      <alignment horizontal="right" vertical="top" wrapText="1"/>
    </xf>
    <xf numFmtId="169" fontId="25" fillId="0" borderId="0" xfId="3044" applyNumberFormat="1"/>
    <xf numFmtId="2" fontId="46" fillId="0" borderId="2" xfId="3044" applyNumberFormat="1" applyFont="1" applyBorder="1" applyAlignment="1">
      <alignment horizontal="right" vertical="top" wrapText="1"/>
    </xf>
    <xf numFmtId="0" fontId="13" fillId="0" borderId="12" xfId="3044" applyFont="1" applyBorder="1" applyAlignment="1">
      <alignment vertical="top" wrapText="1"/>
    </xf>
    <xf numFmtId="0" fontId="26" fillId="0" borderId="12" xfId="3044" applyFont="1" applyBorder="1" applyAlignment="1">
      <alignment horizontal="left" vertical="top" wrapText="1"/>
    </xf>
    <xf numFmtId="0" fontId="26" fillId="0" borderId="12" xfId="3044" applyFont="1" applyBorder="1" applyAlignment="1">
      <alignment horizontal="center" vertical="top" wrapText="1"/>
    </xf>
    <xf numFmtId="0" fontId="26" fillId="0" borderId="12" xfId="3044" applyFont="1" applyBorder="1" applyAlignment="1">
      <alignment horizontal="right" vertical="top" wrapText="1"/>
    </xf>
    <xf numFmtId="0" fontId="13" fillId="0" borderId="0" xfId="3044" applyFont="1" applyAlignment="1">
      <alignment vertical="top" wrapText="1"/>
    </xf>
    <xf numFmtId="0" fontId="50" fillId="0" borderId="0" xfId="0" applyFont="1" applyAlignment="1">
      <alignment horizontal="left" wrapText="1"/>
    </xf>
    <xf numFmtId="0" fontId="26" fillId="0" borderId="0" xfId="3044" applyFont="1" applyAlignment="1">
      <alignment horizontal="center" vertical="top" wrapText="1"/>
    </xf>
    <xf numFmtId="49" fontId="26" fillId="0" borderId="0" xfId="3044" applyNumberFormat="1" applyFont="1" applyAlignment="1">
      <alignment horizontal="right" vertical="top" wrapText="1"/>
    </xf>
    <xf numFmtId="0" fontId="48" fillId="0" borderId="0" xfId="3044" applyFont="1" applyAlignment="1">
      <alignment horizontal="left" vertical="top"/>
    </xf>
    <xf numFmtId="0" fontId="26" fillId="0" borderId="0" xfId="3044" applyFont="1" applyAlignment="1">
      <alignment horizontal="left" vertical="top"/>
    </xf>
    <xf numFmtId="0" fontId="35" fillId="0" borderId="19" xfId="22" applyFont="1" applyBorder="1" applyAlignment="1">
      <alignment horizontal="center" vertical="center" wrapText="1"/>
    </xf>
    <xf numFmtId="0" fontId="54" fillId="0" borderId="0" xfId="3352" applyFont="1" applyAlignment="1">
      <alignment vertical="center"/>
    </xf>
    <xf numFmtId="0" fontId="35" fillId="0" borderId="0" xfId="3352" applyFont="1" applyAlignment="1">
      <alignment vertical="center"/>
    </xf>
    <xf numFmtId="0" fontId="35" fillId="0" borderId="19" xfId="22" applyFont="1" applyBorder="1" applyAlignment="1">
      <alignment horizontal="left" vertical="center" wrapText="1"/>
    </xf>
    <xf numFmtId="4" fontId="35" fillId="0" borderId="19" xfId="22" applyNumberFormat="1" applyFont="1" applyBorder="1" applyAlignment="1">
      <alignment horizontal="center" vertical="center" wrapText="1"/>
    </xf>
    <xf numFmtId="49" fontId="35" fillId="0" borderId="19" xfId="22" applyNumberFormat="1" applyFont="1" applyBorder="1" applyAlignment="1">
      <alignment horizontal="center" vertical="center" wrapText="1"/>
    </xf>
    <xf numFmtId="166" fontId="35" fillId="0" borderId="19" xfId="22" applyNumberFormat="1" applyFont="1" applyBorder="1" applyAlignment="1">
      <alignment vertical="center" wrapText="1"/>
    </xf>
    <xf numFmtId="166" fontId="54" fillId="0" borderId="0" xfId="3352" applyNumberFormat="1" applyFont="1" applyAlignment="1">
      <alignment vertical="center"/>
    </xf>
    <xf numFmtId="0" fontId="35" fillId="16" borderId="0" xfId="3352" applyFont="1" applyFill="1" applyAlignment="1">
      <alignment horizontal="center" vertical="center" wrapText="1"/>
    </xf>
    <xf numFmtId="0" fontId="35" fillId="16" borderId="0" xfId="3352" applyFont="1" applyFill="1" applyAlignment="1">
      <alignment horizontal="right" vertical="center"/>
    </xf>
    <xf numFmtId="2" fontId="0" fillId="17" borderId="0" xfId="0" applyNumberFormat="1" applyFill="1"/>
    <xf numFmtId="2" fontId="35" fillId="16" borderId="0" xfId="3352" applyNumberFormat="1" applyFont="1" applyFill="1" applyAlignment="1">
      <alignment horizontal="center" vertical="center"/>
    </xf>
    <xf numFmtId="43" fontId="35" fillId="0" borderId="19" xfId="8743" applyFont="1" applyFill="1" applyBorder="1" applyAlignment="1">
      <alignment vertical="center" wrapText="1"/>
    </xf>
    <xf numFmtId="170" fontId="54" fillId="0" borderId="0" xfId="3352" applyNumberFormat="1" applyFont="1" applyAlignment="1">
      <alignment vertical="center"/>
    </xf>
    <xf numFmtId="172" fontId="54" fillId="0" borderId="0" xfId="3352" applyNumberFormat="1" applyFont="1" applyAlignment="1">
      <alignment vertical="center"/>
    </xf>
    <xf numFmtId="43" fontId="35" fillId="16" borderId="0" xfId="8743" applyFont="1" applyFill="1" applyAlignment="1">
      <alignment horizontal="center" vertical="center"/>
    </xf>
    <xf numFmtId="173" fontId="55" fillId="0" borderId="0" xfId="3352" applyNumberFormat="1" applyFont="1" applyAlignment="1">
      <alignment vertical="center"/>
    </xf>
    <xf numFmtId="10" fontId="54" fillId="0" borderId="0" xfId="8744" applyNumberFormat="1" applyFont="1" applyFill="1" applyAlignment="1">
      <alignment vertical="center"/>
    </xf>
    <xf numFmtId="0" fontId="35" fillId="16" borderId="0" xfId="22" applyFont="1" applyFill="1" applyAlignment="1">
      <alignment horizontal="right" vertical="center"/>
    </xf>
    <xf numFmtId="170" fontId="55" fillId="0" borderId="0" xfId="22" applyNumberFormat="1" applyFont="1" applyAlignment="1">
      <alignment horizontal="left" vertical="center"/>
    </xf>
    <xf numFmtId="0" fontId="54" fillId="0" borderId="0" xfId="22" applyFont="1" applyAlignment="1">
      <alignment horizontal="left" vertical="center"/>
    </xf>
    <xf numFmtId="170" fontId="55" fillId="0" borderId="0" xfId="3352" applyNumberFormat="1" applyFont="1" applyAlignment="1">
      <alignment vertical="center"/>
    </xf>
    <xf numFmtId="4" fontId="54" fillId="0" borderId="0" xfId="3352" applyNumberFormat="1" applyFont="1" applyAlignment="1">
      <alignment vertical="center"/>
    </xf>
    <xf numFmtId="174" fontId="35" fillId="16" borderId="0" xfId="8743" applyNumberFormat="1" applyFont="1" applyFill="1" applyAlignment="1">
      <alignment horizontal="center" vertical="center"/>
    </xf>
    <xf numFmtId="43" fontId="35" fillId="0" borderId="19" xfId="8743" applyFont="1" applyFill="1" applyBorder="1" applyAlignment="1">
      <alignment horizontal="center" vertical="center" wrapText="1"/>
    </xf>
    <xf numFmtId="0" fontId="55" fillId="0" borderId="0" xfId="3352" applyFont="1" applyAlignment="1">
      <alignment vertical="center"/>
    </xf>
    <xf numFmtId="175" fontId="54" fillId="0" borderId="0" xfId="3352" applyNumberFormat="1" applyFont="1" applyAlignment="1">
      <alignment vertical="center"/>
    </xf>
    <xf numFmtId="0" fontId="35" fillId="0" borderId="0" xfId="22" applyFont="1" applyAlignment="1">
      <alignment horizontal="left" vertical="center"/>
    </xf>
    <xf numFmtId="173" fontId="54" fillId="0" borderId="0" xfId="3352" applyNumberFormat="1" applyFont="1" applyAlignment="1">
      <alignment vertical="center"/>
    </xf>
    <xf numFmtId="176" fontId="35" fillId="0" borderId="19" xfId="8743" applyNumberFormat="1" applyFont="1" applyFill="1" applyBorder="1" applyAlignment="1">
      <alignment horizontal="center" vertical="center" wrapText="1"/>
    </xf>
    <xf numFmtId="176" fontId="35" fillId="0" borderId="19" xfId="8743" applyNumberFormat="1" applyFont="1" applyFill="1" applyBorder="1" applyAlignment="1">
      <alignment vertical="center" wrapText="1"/>
    </xf>
    <xf numFmtId="0" fontId="34" fillId="0" borderId="20" xfId="22" applyFont="1" applyBorder="1" applyAlignment="1">
      <alignment horizontal="center" vertical="center" wrapText="1"/>
    </xf>
    <xf numFmtId="0" fontId="34" fillId="0" borderId="21" xfId="22" applyFont="1" applyBorder="1" applyAlignment="1">
      <alignment horizontal="center" vertical="center" wrapText="1"/>
    </xf>
    <xf numFmtId="0" fontId="34" fillId="0" borderId="22" xfId="22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9" fillId="0" borderId="2" xfId="2270" applyFont="1" applyBorder="1" applyAlignment="1">
      <alignment horizontal="left" vertical="top" wrapText="1"/>
    </xf>
    <xf numFmtId="0" fontId="34" fillId="0" borderId="0" xfId="14" applyNumberFormat="1" applyFont="1" applyAlignment="1">
      <alignment horizontal="center" vertical="center"/>
    </xf>
    <xf numFmtId="0" fontId="34" fillId="0" borderId="0" xfId="14" applyNumberFormat="1" applyFont="1" applyAlignment="1">
      <alignment horizontal="center" vertical="center" wrapText="1"/>
    </xf>
    <xf numFmtId="168" fontId="12" fillId="0" borderId="0" xfId="2270" applyNumberFormat="1" applyFont="1" applyAlignment="1">
      <alignment horizontal="center" vertical="center"/>
    </xf>
    <xf numFmtId="0" fontId="12" fillId="0" borderId="2" xfId="2270" applyFont="1" applyBorder="1" applyAlignment="1">
      <alignment horizontal="center" vertical="center" wrapText="1"/>
    </xf>
    <xf numFmtId="49" fontId="12" fillId="0" borderId="2" xfId="2270" applyNumberFormat="1" applyFont="1" applyBorder="1" applyAlignment="1">
      <alignment horizontal="center" vertical="center" wrapText="1"/>
    </xf>
    <xf numFmtId="168" fontId="12" fillId="0" borderId="2" xfId="2270" applyNumberFormat="1" applyFont="1" applyBorder="1" applyAlignment="1">
      <alignment horizontal="center" vertical="center"/>
    </xf>
    <xf numFmtId="168" fontId="12" fillId="0" borderId="2" xfId="2270" applyNumberFormat="1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0" fontId="46" fillId="0" borderId="2" xfId="3044" applyFont="1" applyBorder="1" applyAlignment="1">
      <alignment horizontal="left" vertical="top" wrapText="1"/>
    </xf>
    <xf numFmtId="0" fontId="26" fillId="0" borderId="2" xfId="3044" applyFont="1" applyBorder="1" applyAlignment="1">
      <alignment horizontal="left" vertical="top" wrapText="1"/>
    </xf>
    <xf numFmtId="0" fontId="13" fillId="0" borderId="14" xfId="3044" applyFont="1" applyBorder="1" applyAlignment="1">
      <alignment horizontal="left" vertical="top" wrapText="1"/>
    </xf>
    <xf numFmtId="0" fontId="13" fillId="0" borderId="15" xfId="3044" applyFont="1" applyBorder="1" applyAlignment="1">
      <alignment horizontal="left" vertical="top" wrapText="1"/>
    </xf>
    <xf numFmtId="0" fontId="13" fillId="0" borderId="16" xfId="3044" applyFont="1" applyBorder="1" applyAlignment="1">
      <alignment horizontal="left" vertical="top" wrapText="1"/>
    </xf>
    <xf numFmtId="0" fontId="47" fillId="0" borderId="0" xfId="3044" applyFont="1" applyAlignment="1">
      <alignment horizontal="center" vertical="top"/>
    </xf>
    <xf numFmtId="0" fontId="26" fillId="0" borderId="1" xfId="3044" applyFont="1" applyBorder="1" applyAlignment="1">
      <alignment horizontal="left" vertical="top" wrapText="1"/>
    </xf>
    <xf numFmtId="0" fontId="49" fillId="0" borderId="2" xfId="3044" applyFont="1" applyBorder="1" applyAlignment="1">
      <alignment horizontal="left" vertical="top" wrapText="1"/>
    </xf>
    <xf numFmtId="0" fontId="13" fillId="0" borderId="2" xfId="3044" applyFont="1" applyBorder="1" applyAlignment="1">
      <alignment horizontal="left" vertical="top" wrapText="1"/>
    </xf>
    <xf numFmtId="0" fontId="13" fillId="0" borderId="13" xfId="3044" applyFont="1" applyBorder="1" applyAlignment="1">
      <alignment vertical="top" wrapText="1"/>
    </xf>
    <xf numFmtId="0" fontId="13" fillId="0" borderId="17" xfId="3044" applyFont="1" applyBorder="1" applyAlignment="1">
      <alignment vertical="top" wrapText="1"/>
    </xf>
    <xf numFmtId="0" fontId="26" fillId="0" borderId="0" xfId="3044" applyFont="1" applyAlignment="1">
      <alignment horizontal="left" vertical="top" wrapText="1"/>
    </xf>
    <xf numFmtId="0" fontId="5" fillId="0" borderId="12" xfId="3044" applyFont="1" applyBorder="1" applyAlignment="1">
      <alignment horizontal="center" vertical="top" wrapText="1"/>
    </xf>
    <xf numFmtId="0" fontId="5" fillId="0" borderId="0" xfId="3044" applyFont="1" applyAlignment="1">
      <alignment horizontal="center" vertical="top" wrapText="1"/>
    </xf>
    <xf numFmtId="0" fontId="46" fillId="0" borderId="0" xfId="3044" applyFont="1" applyAlignment="1">
      <alignment horizontal="center" wrapText="1"/>
    </xf>
    <xf numFmtId="0" fontId="46" fillId="0" borderId="0" xfId="3044" applyFont="1" applyAlignment="1">
      <alignment horizontal="center"/>
    </xf>
    <xf numFmtId="0" fontId="26" fillId="0" borderId="0" xfId="3044" applyFont="1" applyAlignment="1">
      <alignment horizontal="center"/>
    </xf>
    <xf numFmtId="0" fontId="46" fillId="0" borderId="1" xfId="3044" applyFont="1" applyBorder="1" applyAlignment="1">
      <alignment horizontal="center" vertical="top" wrapText="1"/>
    </xf>
    <xf numFmtId="0" fontId="56" fillId="0" borderId="0" xfId="8745"/>
    <xf numFmtId="0" fontId="5" fillId="0" borderId="0" xfId="8745" applyFont="1" applyAlignment="1">
      <alignment horizontal="right"/>
    </xf>
    <xf numFmtId="49" fontId="5" fillId="0" borderId="0" xfId="8745" applyNumberFormat="1" applyFont="1"/>
    <xf numFmtId="49" fontId="5" fillId="0" borderId="0" xfId="8745" applyNumberFormat="1" applyFont="1" applyAlignment="1">
      <alignment horizontal="right"/>
    </xf>
    <xf numFmtId="0" fontId="5" fillId="0" borderId="0" xfId="8745" applyFont="1"/>
    <xf numFmtId="49" fontId="5" fillId="0" borderId="0" xfId="8745" applyNumberFormat="1" applyFont="1" applyAlignment="1">
      <alignment horizontal="left" vertical="top"/>
    </xf>
    <xf numFmtId="49" fontId="5" fillId="0" borderId="0" xfId="8745" applyNumberFormat="1" applyFont="1" applyAlignment="1">
      <alignment vertical="top"/>
    </xf>
    <xf numFmtId="49" fontId="5" fillId="0" borderId="1" xfId="8745" applyNumberFormat="1" applyFont="1" applyBorder="1" applyAlignment="1">
      <alignment horizontal="left" wrapText="1"/>
    </xf>
    <xf numFmtId="0" fontId="5" fillId="0" borderId="0" xfId="8745" applyFont="1" applyAlignment="1">
      <alignment wrapText="1"/>
    </xf>
    <xf numFmtId="49" fontId="5" fillId="0" borderId="0" xfId="8745" applyNumberFormat="1" applyFont="1" applyAlignment="1">
      <alignment wrapText="1"/>
    </xf>
    <xf numFmtId="0" fontId="5" fillId="0" borderId="15" xfId="8745" applyFont="1" applyBorder="1" applyAlignment="1">
      <alignment horizontal="left" wrapText="1"/>
    </xf>
    <xf numFmtId="49" fontId="5" fillId="0" borderId="0" xfId="8745" applyNumberFormat="1" applyFont="1" applyAlignment="1">
      <alignment horizontal="left" vertical="top" wrapText="1"/>
    </xf>
    <xf numFmtId="49" fontId="57" fillId="0" borderId="0" xfId="8745" applyNumberFormat="1" applyFont="1" applyAlignment="1">
      <alignment vertical="top" wrapText="1"/>
    </xf>
    <xf numFmtId="49" fontId="5" fillId="0" borderId="0" xfId="8745" applyNumberFormat="1" applyFont="1" applyAlignment="1">
      <alignment vertical="top" wrapText="1"/>
    </xf>
    <xf numFmtId="0" fontId="5" fillId="0" borderId="0" xfId="8745" applyFont="1" applyAlignment="1">
      <alignment horizontal="left" vertical="top" wrapText="1"/>
    </xf>
    <xf numFmtId="49" fontId="5" fillId="0" borderId="0" xfId="8745" applyNumberFormat="1" applyFont="1" applyAlignment="1">
      <alignment horizontal="left" vertical="top"/>
    </xf>
    <xf numFmtId="1" fontId="5" fillId="0" borderId="15" xfId="8745" applyNumberFormat="1" applyFont="1" applyBorder="1" applyAlignment="1">
      <alignment horizontal="left" wrapText="1"/>
    </xf>
    <xf numFmtId="49" fontId="5" fillId="0" borderId="0" xfId="8745" applyNumberFormat="1" applyFont="1" applyAlignment="1">
      <alignment horizontal="left"/>
    </xf>
    <xf numFmtId="49" fontId="5" fillId="0" borderId="0" xfId="8745" applyNumberFormat="1" applyFont="1" applyAlignment="1">
      <alignment horizontal="center" wrapText="1"/>
    </xf>
    <xf numFmtId="49" fontId="58" fillId="0" borderId="12" xfId="8745" applyNumberFormat="1" applyFont="1" applyBorder="1" applyAlignment="1">
      <alignment horizontal="center" vertical="top"/>
    </xf>
    <xf numFmtId="49" fontId="58" fillId="0" borderId="0" xfId="8745" applyNumberFormat="1" applyFont="1" applyAlignment="1">
      <alignment horizontal="center" vertical="top"/>
    </xf>
    <xf numFmtId="49" fontId="59" fillId="0" borderId="0" xfId="8745" applyNumberFormat="1" applyFont="1" applyAlignment="1">
      <alignment horizontal="center"/>
    </xf>
    <xf numFmtId="49" fontId="59" fillId="0" borderId="0" xfId="8745" applyNumberFormat="1" applyFont="1" applyAlignment="1">
      <alignment horizontal="center"/>
    </xf>
    <xf numFmtId="49" fontId="5" fillId="0" borderId="1" xfId="8745" applyNumberFormat="1" applyFont="1" applyBorder="1" applyAlignment="1">
      <alignment horizontal="center" wrapText="1"/>
    </xf>
    <xf numFmtId="49" fontId="60" fillId="0" borderId="1" xfId="8745" applyNumberFormat="1" applyFont="1" applyBorder="1" applyAlignment="1">
      <alignment horizontal="center"/>
    </xf>
    <xf numFmtId="49" fontId="60" fillId="0" borderId="0" xfId="8745" applyNumberFormat="1" applyFont="1"/>
    <xf numFmtId="49" fontId="58" fillId="0" borderId="12" xfId="8745" applyNumberFormat="1" applyFont="1" applyBorder="1" applyAlignment="1">
      <alignment horizontal="center"/>
    </xf>
    <xf numFmtId="49" fontId="58" fillId="0" borderId="0" xfId="8745" applyNumberFormat="1" applyFont="1"/>
    <xf numFmtId="49" fontId="60" fillId="0" borderId="0" xfId="8745" applyNumberFormat="1" applyFont="1" applyAlignment="1">
      <alignment horizontal="right" vertical="top"/>
    </xf>
    <xf numFmtId="49" fontId="58" fillId="0" borderId="0" xfId="8745" applyNumberFormat="1" applyFont="1" applyAlignment="1">
      <alignment horizontal="center"/>
    </xf>
    <xf numFmtId="49" fontId="10" fillId="0" borderId="0" xfId="8745" applyNumberFormat="1" applyFont="1" applyAlignment="1">
      <alignment horizontal="left"/>
    </xf>
    <xf numFmtId="49" fontId="5" fillId="0" borderId="1" xfId="8745" applyNumberFormat="1" applyFont="1" applyBorder="1" applyAlignment="1">
      <alignment wrapText="1"/>
    </xf>
    <xf numFmtId="49" fontId="5" fillId="0" borderId="0" xfId="8745" applyNumberFormat="1" applyFont="1" applyAlignment="1">
      <alignment horizontal="center"/>
    </xf>
    <xf numFmtId="0" fontId="5" fillId="0" borderId="0" xfId="8745" applyFont="1" applyAlignment="1">
      <alignment horizontal="center"/>
    </xf>
    <xf numFmtId="4" fontId="5" fillId="0" borderId="1" xfId="8745" applyNumberFormat="1" applyFont="1" applyBorder="1"/>
    <xf numFmtId="49" fontId="60" fillId="0" borderId="1" xfId="8745" applyNumberFormat="1" applyFont="1" applyBorder="1" applyAlignment="1">
      <alignment horizontal="right"/>
    </xf>
    <xf numFmtId="0" fontId="5" fillId="0" borderId="0" xfId="8745" applyFont="1" applyAlignment="1">
      <alignment horizontal="left"/>
    </xf>
    <xf numFmtId="0" fontId="5" fillId="0" borderId="0" xfId="8745" applyFont="1" applyAlignment="1">
      <alignment vertical="center" wrapText="1"/>
    </xf>
    <xf numFmtId="0" fontId="58" fillId="0" borderId="0" xfId="8745" applyFont="1"/>
    <xf numFmtId="4" fontId="5" fillId="0" borderId="0" xfId="8745" applyNumberFormat="1" applyFont="1"/>
    <xf numFmtId="49" fontId="60" fillId="0" borderId="0" xfId="8745" applyNumberFormat="1" applyFont="1" applyAlignment="1">
      <alignment horizontal="right"/>
    </xf>
    <xf numFmtId="0" fontId="10" fillId="0" borderId="0" xfId="8745" applyFont="1"/>
    <xf numFmtId="49" fontId="5" fillId="0" borderId="1" xfId="8745" applyNumberFormat="1" applyFont="1" applyBorder="1" applyAlignment="1">
      <alignment horizontal="right"/>
    </xf>
    <xf numFmtId="49" fontId="60" fillId="0" borderId="15" xfId="8745" applyNumberFormat="1" applyFont="1" applyBorder="1" applyAlignment="1">
      <alignment horizontal="right"/>
    </xf>
    <xf numFmtId="4" fontId="5" fillId="0" borderId="15" xfId="8745" applyNumberFormat="1" applyFont="1" applyBorder="1" applyAlignment="1">
      <alignment horizontal="right"/>
    </xf>
    <xf numFmtId="0" fontId="5" fillId="0" borderId="15" xfId="8745" applyFont="1" applyBorder="1" applyAlignment="1">
      <alignment horizontal="center"/>
    </xf>
    <xf numFmtId="49" fontId="60" fillId="0" borderId="0" xfId="8745" applyNumberFormat="1" applyFont="1" applyAlignment="1">
      <alignment vertical="center"/>
    </xf>
    <xf numFmtId="49" fontId="60" fillId="0" borderId="2" xfId="8745" applyNumberFormat="1" applyFont="1" applyBorder="1" applyAlignment="1">
      <alignment horizontal="center" vertical="center" wrapText="1"/>
    </xf>
    <xf numFmtId="0" fontId="60" fillId="0" borderId="2" xfId="8745" applyFont="1" applyBorder="1" applyAlignment="1">
      <alignment horizontal="center" vertical="center" wrapText="1"/>
    </xf>
    <xf numFmtId="0" fontId="60" fillId="0" borderId="2" xfId="8745" applyFont="1" applyBorder="1" applyAlignment="1">
      <alignment horizontal="center" vertical="center" wrapText="1"/>
    </xf>
    <xf numFmtId="49" fontId="60" fillId="0" borderId="2" xfId="8745" applyNumberFormat="1" applyFont="1" applyBorder="1" applyAlignment="1">
      <alignment horizontal="center" vertical="center"/>
    </xf>
    <xf numFmtId="0" fontId="60" fillId="0" borderId="2" xfId="8745" applyFont="1" applyBorder="1" applyAlignment="1">
      <alignment horizontal="center" vertical="center"/>
    </xf>
    <xf numFmtId="0" fontId="60" fillId="0" borderId="2" xfId="8745" applyFont="1" applyBorder="1" applyAlignment="1">
      <alignment horizontal="center" vertical="center"/>
    </xf>
    <xf numFmtId="49" fontId="61" fillId="0" borderId="14" xfId="8745" applyNumberFormat="1" applyFont="1" applyBorder="1" applyAlignment="1">
      <alignment horizontal="left" vertical="center" wrapText="1"/>
    </xf>
    <xf numFmtId="49" fontId="61" fillId="0" borderId="15" xfId="8745" applyNumberFormat="1" applyFont="1" applyBorder="1" applyAlignment="1">
      <alignment horizontal="left" vertical="center" wrapText="1"/>
    </xf>
    <xf numFmtId="49" fontId="61" fillId="0" borderId="16" xfId="8745" applyNumberFormat="1" applyFont="1" applyBorder="1" applyAlignment="1">
      <alignment horizontal="left" vertical="center" wrapText="1"/>
    </xf>
    <xf numFmtId="0" fontId="61" fillId="0" borderId="0" xfId="8745" applyFont="1" applyAlignment="1">
      <alignment wrapText="1"/>
    </xf>
    <xf numFmtId="49" fontId="62" fillId="0" borderId="23" xfId="8745" applyNumberFormat="1" applyFont="1" applyBorder="1" applyAlignment="1">
      <alignment horizontal="center" vertical="top" wrapText="1"/>
    </xf>
    <xf numFmtId="49" fontId="62" fillId="0" borderId="12" xfId="8745" applyNumberFormat="1" applyFont="1" applyBorder="1" applyAlignment="1">
      <alignment horizontal="left" vertical="top" wrapText="1"/>
    </xf>
    <xf numFmtId="49" fontId="62" fillId="0" borderId="12" xfId="8745" applyNumberFormat="1" applyFont="1" applyBorder="1" applyAlignment="1">
      <alignment horizontal="left" vertical="top" wrapText="1"/>
    </xf>
    <xf numFmtId="49" fontId="62" fillId="0" borderId="12" xfId="8745" applyNumberFormat="1" applyFont="1" applyBorder="1" applyAlignment="1">
      <alignment horizontal="center" vertical="top" wrapText="1"/>
    </xf>
    <xf numFmtId="0" fontId="62" fillId="0" borderId="12" xfId="8745" applyFont="1" applyBorder="1" applyAlignment="1">
      <alignment horizontal="center" vertical="top" wrapText="1"/>
    </xf>
    <xf numFmtId="1" fontId="62" fillId="0" borderId="12" xfId="8745" applyNumberFormat="1" applyFont="1" applyBorder="1" applyAlignment="1">
      <alignment horizontal="center" vertical="top" wrapText="1"/>
    </xf>
    <xf numFmtId="0" fontId="62" fillId="0" borderId="12" xfId="8745" applyFont="1" applyBorder="1" applyAlignment="1">
      <alignment horizontal="right" vertical="top" wrapText="1"/>
    </xf>
    <xf numFmtId="0" fontId="62" fillId="0" borderId="18" xfId="8745" applyFont="1" applyBorder="1" applyAlignment="1">
      <alignment horizontal="right" vertical="top" wrapText="1"/>
    </xf>
    <xf numFmtId="0" fontId="62" fillId="0" borderId="0" xfId="8745" applyFont="1" applyAlignment="1">
      <alignment wrapText="1"/>
    </xf>
    <xf numFmtId="49" fontId="60" fillId="0" borderId="24" xfId="8745" applyNumberFormat="1" applyFont="1" applyBorder="1" applyAlignment="1">
      <alignment horizontal="center" vertical="center" wrapText="1"/>
    </xf>
    <xf numFmtId="49" fontId="60" fillId="0" borderId="0" xfId="8745" applyNumberFormat="1" applyFont="1" applyAlignment="1">
      <alignment horizontal="right" vertical="top" wrapText="1"/>
    </xf>
    <xf numFmtId="49" fontId="60" fillId="0" borderId="0" xfId="8745" applyNumberFormat="1" applyFont="1" applyAlignment="1">
      <alignment horizontal="left" vertical="top" wrapText="1"/>
    </xf>
    <xf numFmtId="49" fontId="60" fillId="0" borderId="0" xfId="8745" applyNumberFormat="1" applyFont="1" applyAlignment="1">
      <alignment horizontal="center" vertical="top" wrapText="1"/>
    </xf>
    <xf numFmtId="0" fontId="60" fillId="0" borderId="0" xfId="8745" applyFont="1" applyAlignment="1">
      <alignment horizontal="center" vertical="top" wrapText="1"/>
    </xf>
    <xf numFmtId="2" fontId="60" fillId="0" borderId="0" xfId="8745" applyNumberFormat="1" applyFont="1" applyAlignment="1">
      <alignment horizontal="right" vertical="top" wrapText="1"/>
    </xf>
    <xf numFmtId="4" fontId="60" fillId="0" borderId="0" xfId="8745" applyNumberFormat="1" applyFont="1" applyAlignment="1">
      <alignment horizontal="right" vertical="top" wrapText="1"/>
    </xf>
    <xf numFmtId="2" fontId="60" fillId="0" borderId="0" xfId="8745" applyNumberFormat="1" applyFont="1" applyAlignment="1">
      <alignment horizontal="center" vertical="top" wrapText="1"/>
    </xf>
    <xf numFmtId="4" fontId="60" fillId="0" borderId="25" xfId="8745" applyNumberFormat="1" applyFont="1" applyBorder="1" applyAlignment="1">
      <alignment horizontal="right" vertical="top" wrapText="1"/>
    </xf>
    <xf numFmtId="0" fontId="60" fillId="0" borderId="0" xfId="8745" applyFont="1" applyAlignment="1">
      <alignment wrapText="1"/>
    </xf>
    <xf numFmtId="49" fontId="60" fillId="0" borderId="24" xfId="8745" applyNumberFormat="1" applyFont="1" applyBorder="1" applyAlignment="1">
      <alignment horizontal="right" vertical="top" wrapText="1"/>
    </xf>
    <xf numFmtId="177" fontId="60" fillId="0" borderId="0" xfId="8745" applyNumberFormat="1" applyFont="1" applyAlignment="1">
      <alignment horizontal="center" vertical="top" wrapText="1"/>
    </xf>
    <xf numFmtId="0" fontId="60" fillId="0" borderId="0" xfId="8745" applyFont="1" applyAlignment="1">
      <alignment horizontal="right" vertical="top" wrapText="1"/>
    </xf>
    <xf numFmtId="0" fontId="60" fillId="0" borderId="25" xfId="8745" applyFont="1" applyBorder="1" applyAlignment="1">
      <alignment horizontal="right" vertical="top" wrapText="1"/>
    </xf>
    <xf numFmtId="49" fontId="60" fillId="0" borderId="12" xfId="8745" applyNumberFormat="1" applyFont="1" applyBorder="1" applyAlignment="1">
      <alignment horizontal="left" vertical="top" wrapText="1"/>
    </xf>
    <xf numFmtId="49" fontId="60" fillId="0" borderId="12" xfId="8745" applyNumberFormat="1" applyFont="1" applyBorder="1" applyAlignment="1">
      <alignment horizontal="center" vertical="top" wrapText="1"/>
    </xf>
    <xf numFmtId="0" fontId="60" fillId="0" borderId="12" xfId="8745" applyFont="1" applyBorder="1" applyAlignment="1">
      <alignment horizontal="center" vertical="top" wrapText="1"/>
    </xf>
    <xf numFmtId="4" fontId="60" fillId="0" borderId="12" xfId="8745" applyNumberFormat="1" applyFont="1" applyBorder="1" applyAlignment="1">
      <alignment horizontal="right" vertical="top" wrapText="1"/>
    </xf>
    <xf numFmtId="4" fontId="60" fillId="0" borderId="18" xfId="8745" applyNumberFormat="1" applyFont="1" applyBorder="1" applyAlignment="1">
      <alignment horizontal="right" vertical="top" wrapText="1"/>
    </xf>
    <xf numFmtId="1" fontId="60" fillId="0" borderId="0" xfId="8745" applyNumberFormat="1" applyFont="1" applyAlignment="1">
      <alignment horizontal="center" vertical="top" wrapText="1"/>
    </xf>
    <xf numFmtId="49" fontId="62" fillId="0" borderId="24" xfId="8745" applyNumberFormat="1" applyFont="1" applyBorder="1" applyAlignment="1">
      <alignment horizontal="center" vertical="top" wrapText="1"/>
    </xf>
    <xf numFmtId="49" fontId="62" fillId="0" borderId="0" xfId="8745" applyNumberFormat="1" applyFont="1" applyAlignment="1">
      <alignment horizontal="left" vertical="top" wrapText="1"/>
    </xf>
    <xf numFmtId="4" fontId="62" fillId="0" borderId="12" xfId="8745" applyNumberFormat="1" applyFont="1" applyBorder="1" applyAlignment="1">
      <alignment horizontal="right" vertical="top" wrapText="1"/>
    </xf>
    <xf numFmtId="4" fontId="62" fillId="0" borderId="18" xfId="8745" applyNumberFormat="1" applyFont="1" applyBorder="1" applyAlignment="1">
      <alignment horizontal="right" vertical="top" wrapText="1"/>
    </xf>
    <xf numFmtId="2" fontId="60" fillId="0" borderId="12" xfId="8745" applyNumberFormat="1" applyFont="1" applyBorder="1" applyAlignment="1">
      <alignment horizontal="right" vertical="top" wrapText="1"/>
    </xf>
    <xf numFmtId="0" fontId="60" fillId="0" borderId="12" xfId="8745" applyFont="1" applyBorder="1" applyAlignment="1">
      <alignment horizontal="right" vertical="top" wrapText="1"/>
    </xf>
    <xf numFmtId="2" fontId="60" fillId="0" borderId="18" xfId="8745" applyNumberFormat="1" applyFont="1" applyBorder="1" applyAlignment="1">
      <alignment horizontal="right" vertical="top" wrapText="1"/>
    </xf>
    <xf numFmtId="2" fontId="62" fillId="0" borderId="12" xfId="8745" applyNumberFormat="1" applyFont="1" applyBorder="1" applyAlignment="1">
      <alignment horizontal="right" vertical="top" wrapText="1"/>
    </xf>
    <xf numFmtId="2" fontId="62" fillId="0" borderId="18" xfId="8745" applyNumberFormat="1" applyFont="1" applyBorder="1" applyAlignment="1">
      <alignment horizontal="right" vertical="top" wrapText="1"/>
    </xf>
    <xf numFmtId="177" fontId="62" fillId="0" borderId="12" xfId="8745" applyNumberFormat="1" applyFont="1" applyBorder="1" applyAlignment="1">
      <alignment horizontal="center" vertical="top" wrapText="1"/>
    </xf>
    <xf numFmtId="2" fontId="60" fillId="0" borderId="25" xfId="8745" applyNumberFormat="1" applyFont="1" applyBorder="1" applyAlignment="1">
      <alignment horizontal="right" vertical="top" wrapText="1"/>
    </xf>
    <xf numFmtId="178" fontId="60" fillId="0" borderId="0" xfId="8745" applyNumberFormat="1" applyFont="1" applyAlignment="1">
      <alignment horizontal="center" vertical="top" wrapText="1"/>
    </xf>
    <xf numFmtId="2" fontId="62" fillId="0" borderId="12" xfId="8745" applyNumberFormat="1" applyFont="1" applyBorder="1" applyAlignment="1">
      <alignment horizontal="center" vertical="top" wrapText="1"/>
    </xf>
    <xf numFmtId="179" fontId="60" fillId="0" borderId="0" xfId="8745" applyNumberFormat="1" applyFont="1" applyAlignment="1">
      <alignment horizontal="center" vertical="top" wrapText="1"/>
    </xf>
    <xf numFmtId="0" fontId="60" fillId="0" borderId="26" xfId="8745" applyFont="1" applyBorder="1"/>
    <xf numFmtId="49" fontId="62" fillId="0" borderId="1" xfId="8745" applyNumberFormat="1" applyFont="1" applyBorder="1" applyAlignment="1">
      <alignment horizontal="center" vertical="top" wrapText="1"/>
    </xf>
    <xf numFmtId="0" fontId="62" fillId="0" borderId="1" xfId="8745" applyFont="1" applyBorder="1" applyAlignment="1">
      <alignment horizontal="left" vertical="top" wrapText="1"/>
    </xf>
    <xf numFmtId="0" fontId="62" fillId="0" borderId="1" xfId="8745" applyFont="1" applyBorder="1" applyAlignment="1">
      <alignment horizontal="center" vertical="top" wrapText="1"/>
    </xf>
    <xf numFmtId="0" fontId="62" fillId="0" borderId="1" xfId="8745" applyFont="1" applyBorder="1" applyAlignment="1">
      <alignment horizontal="right" vertical="top" wrapText="1"/>
    </xf>
    <xf numFmtId="0" fontId="60" fillId="0" borderId="27" xfId="8745" applyFont="1" applyBorder="1" applyAlignment="1">
      <alignment horizontal="center" vertical="top" wrapText="1"/>
    </xf>
    <xf numFmtId="49" fontId="62" fillId="0" borderId="0" xfId="8745" applyNumberFormat="1" applyFont="1" applyAlignment="1">
      <alignment horizontal="right" vertical="top" wrapText="1"/>
    </xf>
    <xf numFmtId="49" fontId="62" fillId="0" borderId="0" xfId="8745" applyNumberFormat="1" applyFont="1" applyAlignment="1">
      <alignment vertical="top" wrapText="1"/>
    </xf>
    <xf numFmtId="0" fontId="62" fillId="0" borderId="0" xfId="8745" applyFont="1" applyAlignment="1">
      <alignment horizontal="right" vertical="top"/>
    </xf>
    <xf numFmtId="0" fontId="62" fillId="0" borderId="0" xfId="8745" applyFont="1" applyAlignment="1">
      <alignment horizontal="center" vertical="top"/>
    </xf>
    <xf numFmtId="0" fontId="62" fillId="0" borderId="25" xfId="8745" applyFont="1" applyBorder="1" applyAlignment="1">
      <alignment horizontal="right" vertical="top"/>
    </xf>
    <xf numFmtId="49" fontId="60" fillId="0" borderId="24" xfId="8745" applyNumberFormat="1" applyFont="1" applyBorder="1"/>
    <xf numFmtId="49" fontId="60" fillId="0" borderId="0" xfId="8745" applyNumberFormat="1" applyFont="1" applyAlignment="1">
      <alignment vertical="top" wrapText="1"/>
    </xf>
    <xf numFmtId="4" fontId="5" fillId="0" borderId="0" xfId="8745" applyNumberFormat="1" applyFont="1" applyAlignment="1">
      <alignment horizontal="right" vertical="top"/>
    </xf>
    <xf numFmtId="0" fontId="5" fillId="0" borderId="0" xfId="8745" applyFont="1" applyAlignment="1">
      <alignment horizontal="center" vertical="top"/>
    </xf>
    <xf numFmtId="4" fontId="5" fillId="0" borderId="25" xfId="8745" applyNumberFormat="1" applyFont="1" applyBorder="1" applyAlignment="1">
      <alignment horizontal="right" vertical="top"/>
    </xf>
    <xf numFmtId="0" fontId="5" fillId="0" borderId="0" xfId="8745" applyFont="1" applyAlignment="1">
      <alignment horizontal="right" vertical="top"/>
    </xf>
    <xf numFmtId="0" fontId="5" fillId="0" borderId="25" xfId="8745" applyFont="1" applyBorder="1" applyAlignment="1">
      <alignment horizontal="right" vertical="top"/>
    </xf>
    <xf numFmtId="2" fontId="5" fillId="0" borderId="0" xfId="8745" applyNumberFormat="1" applyFont="1" applyAlignment="1">
      <alignment horizontal="right" vertical="top"/>
    </xf>
    <xf numFmtId="2" fontId="5" fillId="0" borderId="25" xfId="8745" applyNumberFormat="1" applyFont="1" applyBorder="1" applyAlignment="1">
      <alignment horizontal="right" vertical="top"/>
    </xf>
    <xf numFmtId="4" fontId="62" fillId="0" borderId="0" xfId="8745" applyNumberFormat="1" applyFont="1" applyAlignment="1">
      <alignment horizontal="right" vertical="top"/>
    </xf>
    <xf numFmtId="49" fontId="60" fillId="0" borderId="0" xfId="8745" applyNumberFormat="1" applyFont="1" applyAlignment="1">
      <alignment vertical="top" wrapText="1"/>
    </xf>
    <xf numFmtId="178" fontId="62" fillId="0" borderId="12" xfId="8745" applyNumberFormat="1" applyFont="1" applyBorder="1" applyAlignment="1">
      <alignment horizontal="center" vertical="top" wrapText="1"/>
    </xf>
    <xf numFmtId="169" fontId="60" fillId="0" borderId="0" xfId="8745" applyNumberFormat="1" applyFont="1" applyAlignment="1">
      <alignment horizontal="center" vertical="top" wrapText="1"/>
    </xf>
    <xf numFmtId="169" fontId="62" fillId="0" borderId="12" xfId="8745" applyNumberFormat="1" applyFont="1" applyBorder="1" applyAlignment="1">
      <alignment horizontal="center" vertical="top" wrapText="1"/>
    </xf>
    <xf numFmtId="180" fontId="62" fillId="0" borderId="12" xfId="8745" applyNumberFormat="1" applyFont="1" applyBorder="1" applyAlignment="1">
      <alignment horizontal="center" vertical="top" wrapText="1"/>
    </xf>
    <xf numFmtId="180" fontId="60" fillId="0" borderId="0" xfId="8745" applyNumberFormat="1" applyFont="1" applyAlignment="1">
      <alignment horizontal="center" vertical="top" wrapText="1"/>
    </xf>
    <xf numFmtId="179" fontId="62" fillId="0" borderId="12" xfId="8745" applyNumberFormat="1" applyFont="1" applyBorder="1" applyAlignment="1">
      <alignment horizontal="center" vertical="top" wrapText="1"/>
    </xf>
    <xf numFmtId="49" fontId="60" fillId="0" borderId="24" xfId="8745" applyNumberFormat="1" applyFont="1" applyBorder="1" applyAlignment="1">
      <alignment horizontal="center" vertical="top" wrapText="1"/>
    </xf>
    <xf numFmtId="49" fontId="60" fillId="0" borderId="0" xfId="8745" applyNumberFormat="1" applyFont="1" applyAlignment="1">
      <alignment horizontal="left" vertical="top" wrapText="1"/>
    </xf>
    <xf numFmtId="49" fontId="60" fillId="0" borderId="25" xfId="8745" applyNumberFormat="1" applyFont="1" applyBorder="1" applyAlignment="1">
      <alignment horizontal="left" vertical="top" wrapText="1"/>
    </xf>
    <xf numFmtId="49" fontId="60" fillId="0" borderId="26" xfId="8745" applyNumberFormat="1" applyFont="1" applyBorder="1"/>
    <xf numFmtId="49" fontId="60" fillId="0" borderId="1" xfId="8745" applyNumberFormat="1" applyFont="1" applyBorder="1" applyAlignment="1">
      <alignment vertical="top"/>
    </xf>
    <xf numFmtId="0" fontId="60" fillId="0" borderId="1" xfId="8745" applyFont="1" applyBorder="1" applyAlignment="1">
      <alignment vertical="top"/>
    </xf>
    <xf numFmtId="0" fontId="60" fillId="0" borderId="27" xfId="8745" applyFont="1" applyBorder="1" applyAlignment="1">
      <alignment vertical="top"/>
    </xf>
    <xf numFmtId="49" fontId="63" fillId="0" borderId="24" xfId="8745" applyNumberFormat="1" applyFont="1" applyBorder="1"/>
    <xf numFmtId="4" fontId="62" fillId="0" borderId="25" xfId="8745" applyNumberFormat="1" applyFont="1" applyBorder="1" applyAlignment="1">
      <alignment horizontal="right" vertical="top"/>
    </xf>
    <xf numFmtId="4" fontId="62" fillId="0" borderId="1" xfId="8745" applyNumberFormat="1" applyFont="1" applyBorder="1" applyAlignment="1">
      <alignment horizontal="right" vertical="top"/>
    </xf>
    <xf numFmtId="2" fontId="62" fillId="0" borderId="1" xfId="8745" applyNumberFormat="1" applyFont="1" applyBorder="1" applyAlignment="1">
      <alignment horizontal="center" vertical="top"/>
    </xf>
    <xf numFmtId="3" fontId="62" fillId="0" borderId="27" xfId="8745" applyNumberFormat="1" applyFont="1" applyBorder="1" applyAlignment="1">
      <alignment horizontal="right" vertical="top"/>
    </xf>
    <xf numFmtId="49" fontId="5" fillId="0" borderId="1" xfId="8745" applyNumberFormat="1" applyFont="1" applyBorder="1" applyAlignment="1">
      <alignment vertical="top" wrapText="1"/>
    </xf>
    <xf numFmtId="49" fontId="5" fillId="0" borderId="1" xfId="8745" applyNumberFormat="1" applyFont="1" applyBorder="1" applyAlignment="1">
      <alignment horizontal="right" vertical="top" wrapText="1"/>
    </xf>
    <xf numFmtId="0" fontId="58" fillId="0" borderId="12" xfId="8745" applyFont="1" applyBorder="1" applyAlignment="1">
      <alignment horizontal="center" vertical="top"/>
    </xf>
    <xf numFmtId="0" fontId="5" fillId="0" borderId="0" xfId="8745" applyFont="1" applyAlignment="1">
      <alignment vertical="top"/>
    </xf>
    <xf numFmtId="0" fontId="5" fillId="0" borderId="0" xfId="8745" applyFont="1" applyAlignment="1">
      <alignment vertical="top" wrapText="1"/>
    </xf>
    <xf numFmtId="0" fontId="58" fillId="0" borderId="0" xfId="8745" applyFont="1" applyAlignment="1">
      <alignment horizontal="center" vertical="center"/>
    </xf>
    <xf numFmtId="0" fontId="60" fillId="0" borderId="0" xfId="8745" applyFont="1" applyAlignment="1">
      <alignment horizontal="left" vertical="top" wrapText="1"/>
    </xf>
    <xf numFmtId="49" fontId="60" fillId="0" borderId="0" xfId="8745" applyNumberFormat="1" applyFont="1" applyAlignment="1">
      <alignment vertical="top"/>
    </xf>
    <xf numFmtId="0" fontId="62" fillId="0" borderId="0" xfId="8745" applyFont="1" applyAlignment="1">
      <alignment vertical="top" wrapText="1"/>
    </xf>
    <xf numFmtId="0" fontId="60" fillId="0" borderId="0" xfId="8745" applyFont="1"/>
    <xf numFmtId="0" fontId="65" fillId="0" borderId="19" xfId="8746" applyFont="1" applyBorder="1" applyAlignment="1">
      <alignment horizontal="center" vertical="center" wrapText="1"/>
    </xf>
    <xf numFmtId="0" fontId="64" fillId="0" borderId="0" xfId="8746"/>
    <xf numFmtId="0" fontId="65" fillId="0" borderId="19" xfId="8746" applyFont="1" applyBorder="1" applyAlignment="1">
      <alignment horizontal="center" vertical="center" wrapText="1"/>
    </xf>
    <xf numFmtId="0" fontId="66" fillId="0" borderId="19" xfId="8746" applyFont="1" applyBorder="1" applyAlignment="1">
      <alignment horizontal="center" vertical="center"/>
    </xf>
    <xf numFmtId="181" fontId="65" fillId="0" borderId="28" xfId="8746" applyNumberFormat="1" applyFont="1" applyBorder="1" applyAlignment="1">
      <alignment horizontal="center" vertical="center" wrapText="1"/>
    </xf>
    <xf numFmtId="2" fontId="67" fillId="0" borderId="19" xfId="8746" applyNumberFormat="1" applyFont="1" applyBorder="1" applyAlignment="1">
      <alignment horizontal="center" vertical="center"/>
    </xf>
    <xf numFmtId="0" fontId="65" fillId="0" borderId="19" xfId="8746" applyFont="1" applyBorder="1" applyAlignment="1">
      <alignment horizontal="center" vertical="center"/>
    </xf>
    <xf numFmtId="0" fontId="65" fillId="0" borderId="19" xfId="8746" applyFont="1" applyBorder="1" applyAlignment="1">
      <alignment vertical="center" wrapText="1"/>
    </xf>
    <xf numFmtId="181" fontId="65" fillId="0" borderId="29" xfId="8746" applyNumberFormat="1" applyFont="1" applyBorder="1" applyAlignment="1">
      <alignment horizontal="center" vertical="center" wrapText="1"/>
    </xf>
    <xf numFmtId="0" fontId="65" fillId="0" borderId="19" xfId="8746" applyFont="1" applyBorder="1" applyAlignment="1">
      <alignment horizontal="left" vertical="center" wrapText="1"/>
    </xf>
    <xf numFmtId="0" fontId="65" fillId="0" borderId="19" xfId="8746" applyFont="1" applyBorder="1" applyAlignment="1">
      <alignment horizontal="left" vertical="center" wrapText="1"/>
    </xf>
    <xf numFmtId="181" fontId="65" fillId="0" borderId="30" xfId="8746" applyNumberFormat="1" applyFont="1" applyBorder="1" applyAlignment="1">
      <alignment horizontal="center" vertical="center" wrapText="1"/>
    </xf>
    <xf numFmtId="0" fontId="65" fillId="0" borderId="0" xfId="8746" applyFont="1" applyAlignment="1">
      <alignment horizontal="center" vertical="center" wrapText="1"/>
    </xf>
    <xf numFmtId="0" fontId="65" fillId="0" borderId="0" xfId="8746" applyFont="1" applyAlignment="1">
      <alignment horizontal="left" vertical="center"/>
    </xf>
    <xf numFmtId="0" fontId="65" fillId="0" borderId="0" xfId="8746" applyFont="1" applyAlignment="1">
      <alignment horizontal="center" vertical="center"/>
    </xf>
    <xf numFmtId="0" fontId="65" fillId="0" borderId="0" xfId="8746" applyFont="1" applyAlignment="1">
      <alignment horizontal="left" vertical="center" wrapText="1"/>
    </xf>
    <xf numFmtId="0" fontId="65" fillId="0" borderId="0" xfId="8746" applyFont="1" applyAlignment="1">
      <alignment horizontal="left" vertical="center"/>
    </xf>
    <xf numFmtId="0" fontId="65" fillId="0" borderId="0" xfId="8746" applyFont="1" applyAlignment="1">
      <alignment vertical="center"/>
    </xf>
    <xf numFmtId="0" fontId="68" fillId="0" borderId="0" xfId="8746" applyFont="1" applyAlignment="1">
      <alignment horizontal="left" vertical="center" wrapText="1"/>
    </xf>
    <xf numFmtId="0" fontId="69" fillId="0" borderId="0" xfId="8746" applyFont="1" applyAlignment="1">
      <alignment vertical="center"/>
    </xf>
    <xf numFmtId="0" fontId="70" fillId="0" borderId="19" xfId="8746" applyFont="1" applyBorder="1" applyAlignment="1">
      <alignment horizontal="center" vertical="center" wrapText="1"/>
    </xf>
    <xf numFmtId="0" fontId="70" fillId="0" borderId="19" xfId="8746" applyFont="1" applyBorder="1" applyAlignment="1">
      <alignment vertical="center" wrapText="1"/>
    </xf>
    <xf numFmtId="0" fontId="70" fillId="0" borderId="19" xfId="8746" applyFont="1" applyBorder="1" applyAlignment="1">
      <alignment horizontal="center" vertical="center"/>
    </xf>
    <xf numFmtId="0" fontId="70" fillId="0" borderId="19" xfId="8746" applyFont="1" applyBorder="1" applyAlignment="1">
      <alignment horizontal="right" vertical="center"/>
    </xf>
    <xf numFmtId="0" fontId="69" fillId="0" borderId="19" xfId="8746" applyFont="1" applyBorder="1" applyAlignment="1">
      <alignment vertical="center" wrapText="1"/>
    </xf>
    <xf numFmtId="182" fontId="34" fillId="0" borderId="19" xfId="8743" applyNumberFormat="1" applyFont="1" applyFill="1" applyBorder="1" applyAlignment="1">
      <alignment horizontal="center" vertical="center" wrapText="1"/>
    </xf>
  </cellXfs>
  <cellStyles count="8747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2" xfId="4" xr:uid="{00000000-0005-0000-0000-000003000000}"/>
    <cellStyle name="Comma 2 2" xfId="5" xr:uid="{00000000-0005-0000-0000-000004000000}"/>
    <cellStyle name="Comma 2 2 2" xfId="6" xr:uid="{00000000-0005-0000-0000-000005000000}"/>
    <cellStyle name="Comma 2 3" xfId="7" xr:uid="{00000000-0005-0000-0000-000006000000}"/>
    <cellStyle name="Comma 3" xfId="8" xr:uid="{00000000-0005-0000-0000-000007000000}"/>
    <cellStyle name="Comma 3 2" xfId="9" xr:uid="{00000000-0005-0000-0000-000008000000}"/>
    <cellStyle name="Comma 4" xfId="10" xr:uid="{00000000-0005-0000-0000-000009000000}"/>
    <cellStyle name="Comma 5" xfId="11" xr:uid="{00000000-0005-0000-0000-00000A000000}"/>
    <cellStyle name="Comma 6" xfId="12" xr:uid="{00000000-0005-0000-0000-00000B000000}"/>
    <cellStyle name="Comma 7" xfId="13" xr:uid="{00000000-0005-0000-0000-00000C000000}"/>
    <cellStyle name="Comma 8" xfId="14" xr:uid="{00000000-0005-0000-0000-00000D000000}"/>
    <cellStyle name="Currency" xfId="15" xr:uid="{00000000-0005-0000-0000-00000E000000}"/>
    <cellStyle name="Currency [0]" xfId="16" xr:uid="{00000000-0005-0000-0000-00000F000000}"/>
    <cellStyle name="Currency [0] 2" xfId="17" xr:uid="{00000000-0005-0000-0000-000010000000}"/>
    <cellStyle name="Currency 2" xfId="18" xr:uid="{00000000-0005-0000-0000-000011000000}"/>
    <cellStyle name="Currency 3" xfId="19" xr:uid="{00000000-0005-0000-0000-000012000000}"/>
    <cellStyle name="Currency 4" xfId="20" xr:uid="{00000000-0005-0000-0000-000013000000}"/>
    <cellStyle name="Currency 5" xfId="21" xr:uid="{00000000-0005-0000-0000-000014000000}"/>
    <cellStyle name="Normal" xfId="22" xr:uid="{00000000-0005-0000-0000-000015000000}"/>
    <cellStyle name="Normal 2" xfId="23" xr:uid="{00000000-0005-0000-0000-000016000000}"/>
    <cellStyle name="Normal 2 2" xfId="24" xr:uid="{00000000-0005-0000-0000-000017000000}"/>
    <cellStyle name="Normal 2 2 2" xfId="25" xr:uid="{00000000-0005-0000-0000-000018000000}"/>
    <cellStyle name="Normal 2 2 2 2" xfId="26" xr:uid="{00000000-0005-0000-0000-000019000000}"/>
    <cellStyle name="Normal 2 2 3" xfId="27" xr:uid="{00000000-0005-0000-0000-00001A000000}"/>
    <cellStyle name="Normal 2 3" xfId="28" xr:uid="{00000000-0005-0000-0000-00001B000000}"/>
    <cellStyle name="Normal 2 3 2" xfId="29" xr:uid="{00000000-0005-0000-0000-00001C000000}"/>
    <cellStyle name="Normal 2 4" xfId="30" xr:uid="{00000000-0005-0000-0000-00001D000000}"/>
    <cellStyle name="Normal 2 5" xfId="31" xr:uid="{00000000-0005-0000-0000-00001E000000}"/>
    <cellStyle name="Normal 3" xfId="32" xr:uid="{00000000-0005-0000-0000-00001F000000}"/>
    <cellStyle name="Percent" xfId="33" xr:uid="{00000000-0005-0000-0000-000020000000}"/>
    <cellStyle name="S0" xfId="34" xr:uid="{00000000-0005-0000-0000-000021000000}"/>
    <cellStyle name="S1" xfId="35" xr:uid="{00000000-0005-0000-0000-000022000000}"/>
    <cellStyle name="S10" xfId="36" xr:uid="{00000000-0005-0000-0000-000023000000}"/>
    <cellStyle name="S11" xfId="37" xr:uid="{00000000-0005-0000-0000-000024000000}"/>
    <cellStyle name="S12" xfId="38" xr:uid="{00000000-0005-0000-0000-000025000000}"/>
    <cellStyle name="S12 2 3 2" xfId="39" xr:uid="{00000000-0005-0000-0000-000026000000}"/>
    <cellStyle name="S13" xfId="40" xr:uid="{00000000-0005-0000-0000-000027000000}"/>
    <cellStyle name="S14" xfId="41" xr:uid="{00000000-0005-0000-0000-000028000000}"/>
    <cellStyle name="S14 2" xfId="42" xr:uid="{00000000-0005-0000-0000-000029000000}"/>
    <cellStyle name="S15" xfId="43" xr:uid="{00000000-0005-0000-0000-00002A000000}"/>
    <cellStyle name="S16" xfId="44" xr:uid="{00000000-0005-0000-0000-00002B000000}"/>
    <cellStyle name="S16 2" xfId="45" xr:uid="{00000000-0005-0000-0000-00002C000000}"/>
    <cellStyle name="S17" xfId="46" xr:uid="{00000000-0005-0000-0000-00002D000000}"/>
    <cellStyle name="S17 2" xfId="47" xr:uid="{00000000-0005-0000-0000-00002E000000}"/>
    <cellStyle name="S18" xfId="48" xr:uid="{00000000-0005-0000-0000-00002F000000}"/>
    <cellStyle name="S18 2" xfId="49" xr:uid="{00000000-0005-0000-0000-000030000000}"/>
    <cellStyle name="S19" xfId="50" xr:uid="{00000000-0005-0000-0000-000031000000}"/>
    <cellStyle name="S19 2" xfId="51" xr:uid="{00000000-0005-0000-0000-000032000000}"/>
    <cellStyle name="S2" xfId="52" xr:uid="{00000000-0005-0000-0000-000033000000}"/>
    <cellStyle name="S2 2" xfId="53" xr:uid="{00000000-0005-0000-0000-000034000000}"/>
    <cellStyle name="S20" xfId="54" xr:uid="{00000000-0005-0000-0000-000035000000}"/>
    <cellStyle name="S20 2" xfId="55" xr:uid="{00000000-0005-0000-0000-000036000000}"/>
    <cellStyle name="S21" xfId="56" xr:uid="{00000000-0005-0000-0000-000037000000}"/>
    <cellStyle name="S21 2" xfId="57" xr:uid="{00000000-0005-0000-0000-000038000000}"/>
    <cellStyle name="S22" xfId="58" xr:uid="{00000000-0005-0000-0000-000039000000}"/>
    <cellStyle name="S22 2" xfId="59" xr:uid="{00000000-0005-0000-0000-00003A000000}"/>
    <cellStyle name="S23" xfId="60" xr:uid="{00000000-0005-0000-0000-00003B000000}"/>
    <cellStyle name="S23 2" xfId="61" xr:uid="{00000000-0005-0000-0000-00003C000000}"/>
    <cellStyle name="S24" xfId="62" xr:uid="{00000000-0005-0000-0000-00003D000000}"/>
    <cellStyle name="S24 2" xfId="63" xr:uid="{00000000-0005-0000-0000-00003E000000}"/>
    <cellStyle name="S25" xfId="64" xr:uid="{00000000-0005-0000-0000-00003F000000}"/>
    <cellStyle name="S26" xfId="65" xr:uid="{00000000-0005-0000-0000-000040000000}"/>
    <cellStyle name="S27" xfId="66" xr:uid="{00000000-0005-0000-0000-000041000000}"/>
    <cellStyle name="S28" xfId="67" xr:uid="{00000000-0005-0000-0000-000042000000}"/>
    <cellStyle name="S29" xfId="68" xr:uid="{00000000-0005-0000-0000-000043000000}"/>
    <cellStyle name="S3" xfId="69" xr:uid="{00000000-0005-0000-0000-000044000000}"/>
    <cellStyle name="S4" xfId="70" xr:uid="{00000000-0005-0000-0000-000045000000}"/>
    <cellStyle name="S4 2 11" xfId="71" xr:uid="{00000000-0005-0000-0000-000046000000}"/>
    <cellStyle name="S5" xfId="72" xr:uid="{00000000-0005-0000-0000-000047000000}"/>
    <cellStyle name="S5 2 3" xfId="73" xr:uid="{00000000-0005-0000-0000-000048000000}"/>
    <cellStyle name="S6" xfId="74" xr:uid="{00000000-0005-0000-0000-000049000000}"/>
    <cellStyle name="S7" xfId="75" xr:uid="{00000000-0005-0000-0000-00004A000000}"/>
    <cellStyle name="S7 2 11" xfId="76" xr:uid="{00000000-0005-0000-0000-00004B000000}"/>
    <cellStyle name="S7 2 11 2" xfId="77" xr:uid="{00000000-0005-0000-0000-00004C000000}"/>
    <cellStyle name="S8" xfId="78" xr:uid="{00000000-0005-0000-0000-00004D000000}"/>
    <cellStyle name="S8 2 11" xfId="79" xr:uid="{00000000-0005-0000-0000-00004E000000}"/>
    <cellStyle name="S8 2 11 2" xfId="80" xr:uid="{00000000-0005-0000-0000-00004F000000}"/>
    <cellStyle name="S9" xfId="81" xr:uid="{00000000-0005-0000-0000-000050000000}"/>
    <cellStyle name="S9 2 3" xfId="82" xr:uid="{00000000-0005-0000-0000-000051000000}"/>
    <cellStyle name="S9 2 3 2" xfId="83" xr:uid="{00000000-0005-0000-0000-000052000000}"/>
    <cellStyle name="Акт" xfId="84" xr:uid="{00000000-0005-0000-0000-000053000000}"/>
    <cellStyle name="Акт 2" xfId="85" xr:uid="{00000000-0005-0000-0000-000054000000}"/>
    <cellStyle name="Акт 2 2" xfId="86" xr:uid="{00000000-0005-0000-0000-000055000000}"/>
    <cellStyle name="Акт 3" xfId="87" xr:uid="{00000000-0005-0000-0000-000056000000}"/>
    <cellStyle name="Акт 4" xfId="88" xr:uid="{00000000-0005-0000-0000-000057000000}"/>
    <cellStyle name="АктМТСН" xfId="89" xr:uid="{00000000-0005-0000-0000-000058000000}"/>
    <cellStyle name="АктМТСН 10" xfId="90" xr:uid="{00000000-0005-0000-0000-000059000000}"/>
    <cellStyle name="АктМТСН 11" xfId="91" xr:uid="{00000000-0005-0000-0000-00005A000000}"/>
    <cellStyle name="АктМТСН 12" xfId="92" xr:uid="{00000000-0005-0000-0000-00005B000000}"/>
    <cellStyle name="АктМТСН 13" xfId="93" xr:uid="{00000000-0005-0000-0000-00005C000000}"/>
    <cellStyle name="АктМТСН 14" xfId="94" xr:uid="{00000000-0005-0000-0000-00005D000000}"/>
    <cellStyle name="АктМТСН 15" xfId="95" xr:uid="{00000000-0005-0000-0000-00005E000000}"/>
    <cellStyle name="АктМТСН 16" xfId="96" xr:uid="{00000000-0005-0000-0000-00005F000000}"/>
    <cellStyle name="АктМТСН 17" xfId="97" xr:uid="{00000000-0005-0000-0000-000060000000}"/>
    <cellStyle name="АктМТСН 18" xfId="98" xr:uid="{00000000-0005-0000-0000-000061000000}"/>
    <cellStyle name="АктМТСН 19" xfId="99" xr:uid="{00000000-0005-0000-0000-000062000000}"/>
    <cellStyle name="АктМТСН 2" xfId="100" xr:uid="{00000000-0005-0000-0000-000063000000}"/>
    <cellStyle name="АктМТСН 20" xfId="101" xr:uid="{00000000-0005-0000-0000-000064000000}"/>
    <cellStyle name="АктМТСН 21" xfId="102" xr:uid="{00000000-0005-0000-0000-000065000000}"/>
    <cellStyle name="АктМТСН 22" xfId="103" xr:uid="{00000000-0005-0000-0000-000066000000}"/>
    <cellStyle name="АктМТСН 23" xfId="104" xr:uid="{00000000-0005-0000-0000-000067000000}"/>
    <cellStyle name="АктМТСН 24" xfId="105" xr:uid="{00000000-0005-0000-0000-000068000000}"/>
    <cellStyle name="АктМТСН 25" xfId="106" xr:uid="{00000000-0005-0000-0000-000069000000}"/>
    <cellStyle name="АктМТСН 26" xfId="107" xr:uid="{00000000-0005-0000-0000-00006A000000}"/>
    <cellStyle name="АктМТСН 27" xfId="108" xr:uid="{00000000-0005-0000-0000-00006B000000}"/>
    <cellStyle name="АктМТСН 28" xfId="109" xr:uid="{00000000-0005-0000-0000-00006C000000}"/>
    <cellStyle name="АктМТСН 29" xfId="110" xr:uid="{00000000-0005-0000-0000-00006D000000}"/>
    <cellStyle name="АктМТСН 3" xfId="111" xr:uid="{00000000-0005-0000-0000-00006E000000}"/>
    <cellStyle name="АктМТСН 30" xfId="112" xr:uid="{00000000-0005-0000-0000-00006F000000}"/>
    <cellStyle name="АктМТСН 31" xfId="113" xr:uid="{00000000-0005-0000-0000-000070000000}"/>
    <cellStyle name="АктМТСН 32" xfId="114" xr:uid="{00000000-0005-0000-0000-000071000000}"/>
    <cellStyle name="АктМТСН 33" xfId="115" xr:uid="{00000000-0005-0000-0000-000072000000}"/>
    <cellStyle name="АктМТСН 34" xfId="116" xr:uid="{00000000-0005-0000-0000-000073000000}"/>
    <cellStyle name="АктМТСН 35" xfId="117" xr:uid="{00000000-0005-0000-0000-000074000000}"/>
    <cellStyle name="АктМТСН 36" xfId="118" xr:uid="{00000000-0005-0000-0000-000075000000}"/>
    <cellStyle name="АктМТСН 37" xfId="119" xr:uid="{00000000-0005-0000-0000-000076000000}"/>
    <cellStyle name="АктМТСН 38" xfId="120" xr:uid="{00000000-0005-0000-0000-000077000000}"/>
    <cellStyle name="АктМТСН 39" xfId="121" xr:uid="{00000000-0005-0000-0000-000078000000}"/>
    <cellStyle name="АктМТСН 4" xfId="122" xr:uid="{00000000-0005-0000-0000-000079000000}"/>
    <cellStyle name="АктМТСН 40" xfId="123" xr:uid="{00000000-0005-0000-0000-00007A000000}"/>
    <cellStyle name="АктМТСН 41" xfId="124" xr:uid="{00000000-0005-0000-0000-00007B000000}"/>
    <cellStyle name="АктМТСН 42" xfId="125" xr:uid="{00000000-0005-0000-0000-00007C000000}"/>
    <cellStyle name="АктМТСН 43" xfId="126" xr:uid="{00000000-0005-0000-0000-00007D000000}"/>
    <cellStyle name="АктМТСН 44" xfId="127" xr:uid="{00000000-0005-0000-0000-00007E000000}"/>
    <cellStyle name="АктМТСН 45" xfId="128" xr:uid="{00000000-0005-0000-0000-00007F000000}"/>
    <cellStyle name="АктМТСН 46" xfId="129" xr:uid="{00000000-0005-0000-0000-000080000000}"/>
    <cellStyle name="АктМТСН 47" xfId="130" xr:uid="{00000000-0005-0000-0000-000081000000}"/>
    <cellStyle name="АктМТСН 48" xfId="131" xr:uid="{00000000-0005-0000-0000-000082000000}"/>
    <cellStyle name="АктМТСН 49" xfId="132" xr:uid="{00000000-0005-0000-0000-000083000000}"/>
    <cellStyle name="АктМТСН 5" xfId="133" xr:uid="{00000000-0005-0000-0000-000084000000}"/>
    <cellStyle name="АктМТСН 50" xfId="134" xr:uid="{00000000-0005-0000-0000-000085000000}"/>
    <cellStyle name="АктМТСН 51" xfId="135" xr:uid="{00000000-0005-0000-0000-000086000000}"/>
    <cellStyle name="АктМТСН 52" xfId="136" xr:uid="{00000000-0005-0000-0000-000087000000}"/>
    <cellStyle name="АктМТСН 53" xfId="137" xr:uid="{00000000-0005-0000-0000-000088000000}"/>
    <cellStyle name="АктМТСН 54" xfId="138" xr:uid="{00000000-0005-0000-0000-000089000000}"/>
    <cellStyle name="АктМТСН 55" xfId="139" xr:uid="{00000000-0005-0000-0000-00008A000000}"/>
    <cellStyle name="АктМТСН 56" xfId="140" xr:uid="{00000000-0005-0000-0000-00008B000000}"/>
    <cellStyle name="АктМТСН 57" xfId="141" xr:uid="{00000000-0005-0000-0000-00008C000000}"/>
    <cellStyle name="АктМТСН 58" xfId="142" xr:uid="{00000000-0005-0000-0000-00008D000000}"/>
    <cellStyle name="АктМТСН 59" xfId="143" xr:uid="{00000000-0005-0000-0000-00008E000000}"/>
    <cellStyle name="АктМТСН 6" xfId="144" xr:uid="{00000000-0005-0000-0000-00008F000000}"/>
    <cellStyle name="АктМТСН 60" xfId="145" xr:uid="{00000000-0005-0000-0000-000090000000}"/>
    <cellStyle name="АктМТСН 61" xfId="146" xr:uid="{00000000-0005-0000-0000-000091000000}"/>
    <cellStyle name="АктМТСН 62" xfId="147" xr:uid="{00000000-0005-0000-0000-000092000000}"/>
    <cellStyle name="АктМТСН 63" xfId="148" xr:uid="{00000000-0005-0000-0000-000093000000}"/>
    <cellStyle name="АктМТСН 64" xfId="149" xr:uid="{00000000-0005-0000-0000-000094000000}"/>
    <cellStyle name="АктМТСН 65" xfId="150" xr:uid="{00000000-0005-0000-0000-000095000000}"/>
    <cellStyle name="АктМТСН 66" xfId="151" xr:uid="{00000000-0005-0000-0000-000096000000}"/>
    <cellStyle name="АктМТСН 67" xfId="152" xr:uid="{00000000-0005-0000-0000-000097000000}"/>
    <cellStyle name="АктМТСН 68" xfId="153" xr:uid="{00000000-0005-0000-0000-000098000000}"/>
    <cellStyle name="АктМТСН 69" xfId="154" xr:uid="{00000000-0005-0000-0000-000099000000}"/>
    <cellStyle name="АктМТСН 7" xfId="155" xr:uid="{00000000-0005-0000-0000-00009A000000}"/>
    <cellStyle name="АктМТСН 70" xfId="156" xr:uid="{00000000-0005-0000-0000-00009B000000}"/>
    <cellStyle name="АктМТСН 71" xfId="157" xr:uid="{00000000-0005-0000-0000-00009C000000}"/>
    <cellStyle name="АктМТСН 72" xfId="158" xr:uid="{00000000-0005-0000-0000-00009D000000}"/>
    <cellStyle name="АктМТСН 73" xfId="159" xr:uid="{00000000-0005-0000-0000-00009E000000}"/>
    <cellStyle name="АктМТСН 74" xfId="160" xr:uid="{00000000-0005-0000-0000-00009F000000}"/>
    <cellStyle name="АктМТСН 75" xfId="161" xr:uid="{00000000-0005-0000-0000-0000A0000000}"/>
    <cellStyle name="АктМТСН 76" xfId="162" xr:uid="{00000000-0005-0000-0000-0000A1000000}"/>
    <cellStyle name="АктМТСН 8" xfId="163" xr:uid="{00000000-0005-0000-0000-0000A2000000}"/>
    <cellStyle name="АктМТСН 9" xfId="164" xr:uid="{00000000-0005-0000-0000-0000A3000000}"/>
    <cellStyle name="Акцент1 10" xfId="165" xr:uid="{00000000-0005-0000-0000-0000A4000000}"/>
    <cellStyle name="Акцент1 11" xfId="166" xr:uid="{00000000-0005-0000-0000-0000A5000000}"/>
    <cellStyle name="Акцент1 12" xfId="167" xr:uid="{00000000-0005-0000-0000-0000A6000000}"/>
    <cellStyle name="Акцент1 13" xfId="168" xr:uid="{00000000-0005-0000-0000-0000A7000000}"/>
    <cellStyle name="Акцент1 14" xfId="169" xr:uid="{00000000-0005-0000-0000-0000A8000000}"/>
    <cellStyle name="Акцент1 15" xfId="170" xr:uid="{00000000-0005-0000-0000-0000A9000000}"/>
    <cellStyle name="Акцент1 16" xfId="171" xr:uid="{00000000-0005-0000-0000-0000AA000000}"/>
    <cellStyle name="Акцент1 17" xfId="172" xr:uid="{00000000-0005-0000-0000-0000AB000000}"/>
    <cellStyle name="Акцент1 18" xfId="173" xr:uid="{00000000-0005-0000-0000-0000AC000000}"/>
    <cellStyle name="Акцент1 19" xfId="174" xr:uid="{00000000-0005-0000-0000-0000AD000000}"/>
    <cellStyle name="Акцент1 2" xfId="175" xr:uid="{00000000-0005-0000-0000-0000AE000000}"/>
    <cellStyle name="Акцент1 2 10" xfId="176" xr:uid="{00000000-0005-0000-0000-0000AF000000}"/>
    <cellStyle name="Акцент1 2 11" xfId="177" xr:uid="{00000000-0005-0000-0000-0000B0000000}"/>
    <cellStyle name="Акцент1 2 12" xfId="178" xr:uid="{00000000-0005-0000-0000-0000B1000000}"/>
    <cellStyle name="Акцент1 2 13" xfId="179" xr:uid="{00000000-0005-0000-0000-0000B2000000}"/>
    <cellStyle name="Акцент1 2 14" xfId="180" xr:uid="{00000000-0005-0000-0000-0000B3000000}"/>
    <cellStyle name="Акцент1 2 15" xfId="181" xr:uid="{00000000-0005-0000-0000-0000B4000000}"/>
    <cellStyle name="Акцент1 2 16" xfId="182" xr:uid="{00000000-0005-0000-0000-0000B5000000}"/>
    <cellStyle name="Акцент1 2 17" xfId="183" xr:uid="{00000000-0005-0000-0000-0000B6000000}"/>
    <cellStyle name="Акцент1 2 18" xfId="184" xr:uid="{00000000-0005-0000-0000-0000B7000000}"/>
    <cellStyle name="Акцент1 2 19" xfId="185" xr:uid="{00000000-0005-0000-0000-0000B8000000}"/>
    <cellStyle name="Акцент1 2 2" xfId="186" xr:uid="{00000000-0005-0000-0000-0000B9000000}"/>
    <cellStyle name="Акцент1 2 20" xfId="187" xr:uid="{00000000-0005-0000-0000-0000BA000000}"/>
    <cellStyle name="Акцент1 2 21" xfId="188" xr:uid="{00000000-0005-0000-0000-0000BB000000}"/>
    <cellStyle name="Акцент1 2 22" xfId="189" xr:uid="{00000000-0005-0000-0000-0000BC000000}"/>
    <cellStyle name="Акцент1 2 23" xfId="190" xr:uid="{00000000-0005-0000-0000-0000BD000000}"/>
    <cellStyle name="Акцент1 2 24" xfId="191" xr:uid="{00000000-0005-0000-0000-0000BE000000}"/>
    <cellStyle name="Акцент1 2 25" xfId="192" xr:uid="{00000000-0005-0000-0000-0000BF000000}"/>
    <cellStyle name="Акцент1 2 26" xfId="193" xr:uid="{00000000-0005-0000-0000-0000C0000000}"/>
    <cellStyle name="Акцент1 2 27" xfId="194" xr:uid="{00000000-0005-0000-0000-0000C1000000}"/>
    <cellStyle name="Акцент1 2 28" xfId="195" xr:uid="{00000000-0005-0000-0000-0000C2000000}"/>
    <cellStyle name="Акцент1 2 29" xfId="196" xr:uid="{00000000-0005-0000-0000-0000C3000000}"/>
    <cellStyle name="Акцент1 2 3" xfId="197" xr:uid="{00000000-0005-0000-0000-0000C4000000}"/>
    <cellStyle name="Акцент1 2 30" xfId="198" xr:uid="{00000000-0005-0000-0000-0000C5000000}"/>
    <cellStyle name="Акцент1 2 4" xfId="199" xr:uid="{00000000-0005-0000-0000-0000C6000000}"/>
    <cellStyle name="Акцент1 2 5" xfId="200" xr:uid="{00000000-0005-0000-0000-0000C7000000}"/>
    <cellStyle name="Акцент1 2 6" xfId="201" xr:uid="{00000000-0005-0000-0000-0000C8000000}"/>
    <cellStyle name="Акцент1 2 7" xfId="202" xr:uid="{00000000-0005-0000-0000-0000C9000000}"/>
    <cellStyle name="Акцент1 2 8" xfId="203" xr:uid="{00000000-0005-0000-0000-0000CA000000}"/>
    <cellStyle name="Акцент1 2 9" xfId="204" xr:uid="{00000000-0005-0000-0000-0000CB000000}"/>
    <cellStyle name="Акцент1 20" xfId="205" xr:uid="{00000000-0005-0000-0000-0000CC000000}"/>
    <cellStyle name="Акцент1 21" xfId="206" xr:uid="{00000000-0005-0000-0000-0000CD000000}"/>
    <cellStyle name="Акцент1 22" xfId="207" xr:uid="{00000000-0005-0000-0000-0000CE000000}"/>
    <cellStyle name="Акцент1 23" xfId="208" xr:uid="{00000000-0005-0000-0000-0000CF000000}"/>
    <cellStyle name="Акцент1 24" xfId="209" xr:uid="{00000000-0005-0000-0000-0000D0000000}"/>
    <cellStyle name="Акцент1 25" xfId="210" xr:uid="{00000000-0005-0000-0000-0000D1000000}"/>
    <cellStyle name="Акцент1 26" xfId="211" xr:uid="{00000000-0005-0000-0000-0000D2000000}"/>
    <cellStyle name="Акцент1 27" xfId="212" xr:uid="{00000000-0005-0000-0000-0000D3000000}"/>
    <cellStyle name="Акцент1 28" xfId="213" xr:uid="{00000000-0005-0000-0000-0000D4000000}"/>
    <cellStyle name="Акцент1 29" xfId="214" xr:uid="{00000000-0005-0000-0000-0000D5000000}"/>
    <cellStyle name="Акцент1 3" xfId="215" xr:uid="{00000000-0005-0000-0000-0000D6000000}"/>
    <cellStyle name="Акцент1 30" xfId="216" xr:uid="{00000000-0005-0000-0000-0000D7000000}"/>
    <cellStyle name="Акцент1 31" xfId="217" xr:uid="{00000000-0005-0000-0000-0000D8000000}"/>
    <cellStyle name="Акцент1 32" xfId="218" xr:uid="{00000000-0005-0000-0000-0000D9000000}"/>
    <cellStyle name="Акцент1 33" xfId="219" xr:uid="{00000000-0005-0000-0000-0000DA000000}"/>
    <cellStyle name="Акцент1 34" xfId="220" xr:uid="{00000000-0005-0000-0000-0000DB000000}"/>
    <cellStyle name="Акцент1 35" xfId="221" xr:uid="{00000000-0005-0000-0000-0000DC000000}"/>
    <cellStyle name="Акцент1 36" xfId="222" xr:uid="{00000000-0005-0000-0000-0000DD000000}"/>
    <cellStyle name="Акцент1 4" xfId="223" xr:uid="{00000000-0005-0000-0000-0000DE000000}"/>
    <cellStyle name="Акцент1 5" xfId="224" xr:uid="{00000000-0005-0000-0000-0000DF000000}"/>
    <cellStyle name="Акцент1 6" xfId="225" xr:uid="{00000000-0005-0000-0000-0000E0000000}"/>
    <cellStyle name="Акцент1 7" xfId="226" xr:uid="{00000000-0005-0000-0000-0000E1000000}"/>
    <cellStyle name="Акцент1 8" xfId="227" xr:uid="{00000000-0005-0000-0000-0000E2000000}"/>
    <cellStyle name="Акцент1 9" xfId="228" xr:uid="{00000000-0005-0000-0000-0000E3000000}"/>
    <cellStyle name="Акцент2 10" xfId="229" xr:uid="{00000000-0005-0000-0000-0000E4000000}"/>
    <cellStyle name="Акцент2 11" xfId="230" xr:uid="{00000000-0005-0000-0000-0000E5000000}"/>
    <cellStyle name="Акцент2 12" xfId="231" xr:uid="{00000000-0005-0000-0000-0000E6000000}"/>
    <cellStyle name="Акцент2 13" xfId="232" xr:uid="{00000000-0005-0000-0000-0000E7000000}"/>
    <cellStyle name="Акцент2 14" xfId="233" xr:uid="{00000000-0005-0000-0000-0000E8000000}"/>
    <cellStyle name="Акцент2 15" xfId="234" xr:uid="{00000000-0005-0000-0000-0000E9000000}"/>
    <cellStyle name="Акцент2 16" xfId="235" xr:uid="{00000000-0005-0000-0000-0000EA000000}"/>
    <cellStyle name="Акцент2 17" xfId="236" xr:uid="{00000000-0005-0000-0000-0000EB000000}"/>
    <cellStyle name="Акцент2 18" xfId="237" xr:uid="{00000000-0005-0000-0000-0000EC000000}"/>
    <cellStyle name="Акцент2 19" xfId="238" xr:uid="{00000000-0005-0000-0000-0000ED000000}"/>
    <cellStyle name="Акцент2 2" xfId="239" xr:uid="{00000000-0005-0000-0000-0000EE000000}"/>
    <cellStyle name="Акцент2 2 10" xfId="240" xr:uid="{00000000-0005-0000-0000-0000EF000000}"/>
    <cellStyle name="Акцент2 2 11" xfId="241" xr:uid="{00000000-0005-0000-0000-0000F0000000}"/>
    <cellStyle name="Акцент2 2 12" xfId="242" xr:uid="{00000000-0005-0000-0000-0000F1000000}"/>
    <cellStyle name="Акцент2 2 13" xfId="243" xr:uid="{00000000-0005-0000-0000-0000F2000000}"/>
    <cellStyle name="Акцент2 2 14" xfId="244" xr:uid="{00000000-0005-0000-0000-0000F3000000}"/>
    <cellStyle name="Акцент2 2 15" xfId="245" xr:uid="{00000000-0005-0000-0000-0000F4000000}"/>
    <cellStyle name="Акцент2 2 16" xfId="246" xr:uid="{00000000-0005-0000-0000-0000F5000000}"/>
    <cellStyle name="Акцент2 2 17" xfId="247" xr:uid="{00000000-0005-0000-0000-0000F6000000}"/>
    <cellStyle name="Акцент2 2 18" xfId="248" xr:uid="{00000000-0005-0000-0000-0000F7000000}"/>
    <cellStyle name="Акцент2 2 19" xfId="249" xr:uid="{00000000-0005-0000-0000-0000F8000000}"/>
    <cellStyle name="Акцент2 2 2" xfId="250" xr:uid="{00000000-0005-0000-0000-0000F9000000}"/>
    <cellStyle name="Акцент2 2 20" xfId="251" xr:uid="{00000000-0005-0000-0000-0000FA000000}"/>
    <cellStyle name="Акцент2 2 21" xfId="252" xr:uid="{00000000-0005-0000-0000-0000FB000000}"/>
    <cellStyle name="Акцент2 2 22" xfId="253" xr:uid="{00000000-0005-0000-0000-0000FC000000}"/>
    <cellStyle name="Акцент2 2 23" xfId="254" xr:uid="{00000000-0005-0000-0000-0000FD000000}"/>
    <cellStyle name="Акцент2 2 24" xfId="255" xr:uid="{00000000-0005-0000-0000-0000FE000000}"/>
    <cellStyle name="Акцент2 2 25" xfId="256" xr:uid="{00000000-0005-0000-0000-0000FF000000}"/>
    <cellStyle name="Акцент2 2 26" xfId="257" xr:uid="{00000000-0005-0000-0000-000000010000}"/>
    <cellStyle name="Акцент2 2 27" xfId="258" xr:uid="{00000000-0005-0000-0000-000001010000}"/>
    <cellStyle name="Акцент2 2 28" xfId="259" xr:uid="{00000000-0005-0000-0000-000002010000}"/>
    <cellStyle name="Акцент2 2 29" xfId="260" xr:uid="{00000000-0005-0000-0000-000003010000}"/>
    <cellStyle name="Акцент2 2 3" xfId="261" xr:uid="{00000000-0005-0000-0000-000004010000}"/>
    <cellStyle name="Акцент2 2 30" xfId="262" xr:uid="{00000000-0005-0000-0000-000005010000}"/>
    <cellStyle name="Акцент2 2 4" xfId="263" xr:uid="{00000000-0005-0000-0000-000006010000}"/>
    <cellStyle name="Акцент2 2 5" xfId="264" xr:uid="{00000000-0005-0000-0000-000007010000}"/>
    <cellStyle name="Акцент2 2 6" xfId="265" xr:uid="{00000000-0005-0000-0000-000008010000}"/>
    <cellStyle name="Акцент2 2 7" xfId="266" xr:uid="{00000000-0005-0000-0000-000009010000}"/>
    <cellStyle name="Акцент2 2 8" xfId="267" xr:uid="{00000000-0005-0000-0000-00000A010000}"/>
    <cellStyle name="Акцент2 2 9" xfId="268" xr:uid="{00000000-0005-0000-0000-00000B010000}"/>
    <cellStyle name="Акцент2 20" xfId="269" xr:uid="{00000000-0005-0000-0000-00000C010000}"/>
    <cellStyle name="Акцент2 21" xfId="270" xr:uid="{00000000-0005-0000-0000-00000D010000}"/>
    <cellStyle name="Акцент2 22" xfId="271" xr:uid="{00000000-0005-0000-0000-00000E010000}"/>
    <cellStyle name="Акцент2 23" xfId="272" xr:uid="{00000000-0005-0000-0000-00000F010000}"/>
    <cellStyle name="Акцент2 24" xfId="273" xr:uid="{00000000-0005-0000-0000-000010010000}"/>
    <cellStyle name="Акцент2 25" xfId="274" xr:uid="{00000000-0005-0000-0000-000011010000}"/>
    <cellStyle name="Акцент2 26" xfId="275" xr:uid="{00000000-0005-0000-0000-000012010000}"/>
    <cellStyle name="Акцент2 27" xfId="276" xr:uid="{00000000-0005-0000-0000-000013010000}"/>
    <cellStyle name="Акцент2 28" xfId="277" xr:uid="{00000000-0005-0000-0000-000014010000}"/>
    <cellStyle name="Акцент2 29" xfId="278" xr:uid="{00000000-0005-0000-0000-000015010000}"/>
    <cellStyle name="Акцент2 3" xfId="279" xr:uid="{00000000-0005-0000-0000-000016010000}"/>
    <cellStyle name="Акцент2 30" xfId="280" xr:uid="{00000000-0005-0000-0000-000017010000}"/>
    <cellStyle name="Акцент2 31" xfId="281" xr:uid="{00000000-0005-0000-0000-000018010000}"/>
    <cellStyle name="Акцент2 32" xfId="282" xr:uid="{00000000-0005-0000-0000-000019010000}"/>
    <cellStyle name="Акцент2 33" xfId="283" xr:uid="{00000000-0005-0000-0000-00001A010000}"/>
    <cellStyle name="Акцент2 34" xfId="284" xr:uid="{00000000-0005-0000-0000-00001B010000}"/>
    <cellStyle name="Акцент2 35" xfId="285" xr:uid="{00000000-0005-0000-0000-00001C010000}"/>
    <cellStyle name="Акцент2 36" xfId="286" xr:uid="{00000000-0005-0000-0000-00001D010000}"/>
    <cellStyle name="Акцент2 4" xfId="287" xr:uid="{00000000-0005-0000-0000-00001E010000}"/>
    <cellStyle name="Акцент2 5" xfId="288" xr:uid="{00000000-0005-0000-0000-00001F010000}"/>
    <cellStyle name="Акцент2 6" xfId="289" xr:uid="{00000000-0005-0000-0000-000020010000}"/>
    <cellStyle name="Акцент2 7" xfId="290" xr:uid="{00000000-0005-0000-0000-000021010000}"/>
    <cellStyle name="Акцент2 8" xfId="291" xr:uid="{00000000-0005-0000-0000-000022010000}"/>
    <cellStyle name="Акцент2 9" xfId="292" xr:uid="{00000000-0005-0000-0000-000023010000}"/>
    <cellStyle name="Акцент3 10" xfId="293" xr:uid="{00000000-0005-0000-0000-000024010000}"/>
    <cellStyle name="Акцент3 11" xfId="294" xr:uid="{00000000-0005-0000-0000-000025010000}"/>
    <cellStyle name="Акцент3 12" xfId="295" xr:uid="{00000000-0005-0000-0000-000026010000}"/>
    <cellStyle name="Акцент3 13" xfId="296" xr:uid="{00000000-0005-0000-0000-000027010000}"/>
    <cellStyle name="Акцент3 14" xfId="297" xr:uid="{00000000-0005-0000-0000-000028010000}"/>
    <cellStyle name="Акцент3 15" xfId="298" xr:uid="{00000000-0005-0000-0000-000029010000}"/>
    <cellStyle name="Акцент3 16" xfId="299" xr:uid="{00000000-0005-0000-0000-00002A010000}"/>
    <cellStyle name="Акцент3 17" xfId="300" xr:uid="{00000000-0005-0000-0000-00002B010000}"/>
    <cellStyle name="Акцент3 18" xfId="301" xr:uid="{00000000-0005-0000-0000-00002C010000}"/>
    <cellStyle name="Акцент3 19" xfId="302" xr:uid="{00000000-0005-0000-0000-00002D010000}"/>
    <cellStyle name="Акцент3 2" xfId="303" xr:uid="{00000000-0005-0000-0000-00002E010000}"/>
    <cellStyle name="Акцент3 2 10" xfId="304" xr:uid="{00000000-0005-0000-0000-00002F010000}"/>
    <cellStyle name="Акцент3 2 11" xfId="305" xr:uid="{00000000-0005-0000-0000-000030010000}"/>
    <cellStyle name="Акцент3 2 12" xfId="306" xr:uid="{00000000-0005-0000-0000-000031010000}"/>
    <cellStyle name="Акцент3 2 13" xfId="307" xr:uid="{00000000-0005-0000-0000-000032010000}"/>
    <cellStyle name="Акцент3 2 14" xfId="308" xr:uid="{00000000-0005-0000-0000-000033010000}"/>
    <cellStyle name="Акцент3 2 15" xfId="309" xr:uid="{00000000-0005-0000-0000-000034010000}"/>
    <cellStyle name="Акцент3 2 16" xfId="310" xr:uid="{00000000-0005-0000-0000-000035010000}"/>
    <cellStyle name="Акцент3 2 17" xfId="311" xr:uid="{00000000-0005-0000-0000-000036010000}"/>
    <cellStyle name="Акцент3 2 18" xfId="312" xr:uid="{00000000-0005-0000-0000-000037010000}"/>
    <cellStyle name="Акцент3 2 19" xfId="313" xr:uid="{00000000-0005-0000-0000-000038010000}"/>
    <cellStyle name="Акцент3 2 2" xfId="314" xr:uid="{00000000-0005-0000-0000-000039010000}"/>
    <cellStyle name="Акцент3 2 20" xfId="315" xr:uid="{00000000-0005-0000-0000-00003A010000}"/>
    <cellStyle name="Акцент3 2 21" xfId="316" xr:uid="{00000000-0005-0000-0000-00003B010000}"/>
    <cellStyle name="Акцент3 2 22" xfId="317" xr:uid="{00000000-0005-0000-0000-00003C010000}"/>
    <cellStyle name="Акцент3 2 23" xfId="318" xr:uid="{00000000-0005-0000-0000-00003D010000}"/>
    <cellStyle name="Акцент3 2 24" xfId="319" xr:uid="{00000000-0005-0000-0000-00003E010000}"/>
    <cellStyle name="Акцент3 2 25" xfId="320" xr:uid="{00000000-0005-0000-0000-00003F010000}"/>
    <cellStyle name="Акцент3 2 26" xfId="321" xr:uid="{00000000-0005-0000-0000-000040010000}"/>
    <cellStyle name="Акцент3 2 27" xfId="322" xr:uid="{00000000-0005-0000-0000-000041010000}"/>
    <cellStyle name="Акцент3 2 28" xfId="323" xr:uid="{00000000-0005-0000-0000-000042010000}"/>
    <cellStyle name="Акцент3 2 29" xfId="324" xr:uid="{00000000-0005-0000-0000-000043010000}"/>
    <cellStyle name="Акцент3 2 3" xfId="325" xr:uid="{00000000-0005-0000-0000-000044010000}"/>
    <cellStyle name="Акцент3 2 30" xfId="326" xr:uid="{00000000-0005-0000-0000-000045010000}"/>
    <cellStyle name="Акцент3 2 4" xfId="327" xr:uid="{00000000-0005-0000-0000-000046010000}"/>
    <cellStyle name="Акцент3 2 5" xfId="328" xr:uid="{00000000-0005-0000-0000-000047010000}"/>
    <cellStyle name="Акцент3 2 6" xfId="329" xr:uid="{00000000-0005-0000-0000-000048010000}"/>
    <cellStyle name="Акцент3 2 7" xfId="330" xr:uid="{00000000-0005-0000-0000-000049010000}"/>
    <cellStyle name="Акцент3 2 8" xfId="331" xr:uid="{00000000-0005-0000-0000-00004A010000}"/>
    <cellStyle name="Акцент3 2 9" xfId="332" xr:uid="{00000000-0005-0000-0000-00004B010000}"/>
    <cellStyle name="Акцент3 20" xfId="333" xr:uid="{00000000-0005-0000-0000-00004C010000}"/>
    <cellStyle name="Акцент3 21" xfId="334" xr:uid="{00000000-0005-0000-0000-00004D010000}"/>
    <cellStyle name="Акцент3 22" xfId="335" xr:uid="{00000000-0005-0000-0000-00004E010000}"/>
    <cellStyle name="Акцент3 23" xfId="336" xr:uid="{00000000-0005-0000-0000-00004F010000}"/>
    <cellStyle name="Акцент3 24" xfId="337" xr:uid="{00000000-0005-0000-0000-000050010000}"/>
    <cellStyle name="Акцент3 25" xfId="338" xr:uid="{00000000-0005-0000-0000-000051010000}"/>
    <cellStyle name="Акцент3 26" xfId="339" xr:uid="{00000000-0005-0000-0000-000052010000}"/>
    <cellStyle name="Акцент3 27" xfId="340" xr:uid="{00000000-0005-0000-0000-000053010000}"/>
    <cellStyle name="Акцент3 28" xfId="341" xr:uid="{00000000-0005-0000-0000-000054010000}"/>
    <cellStyle name="Акцент3 29" xfId="342" xr:uid="{00000000-0005-0000-0000-000055010000}"/>
    <cellStyle name="Акцент3 3" xfId="343" xr:uid="{00000000-0005-0000-0000-000056010000}"/>
    <cellStyle name="Акцент3 30" xfId="344" xr:uid="{00000000-0005-0000-0000-000057010000}"/>
    <cellStyle name="Акцент3 31" xfId="345" xr:uid="{00000000-0005-0000-0000-000058010000}"/>
    <cellStyle name="Акцент3 32" xfId="346" xr:uid="{00000000-0005-0000-0000-000059010000}"/>
    <cellStyle name="Акцент3 33" xfId="347" xr:uid="{00000000-0005-0000-0000-00005A010000}"/>
    <cellStyle name="Акцент3 34" xfId="348" xr:uid="{00000000-0005-0000-0000-00005B010000}"/>
    <cellStyle name="Акцент3 35" xfId="349" xr:uid="{00000000-0005-0000-0000-00005C010000}"/>
    <cellStyle name="Акцент3 36" xfId="350" xr:uid="{00000000-0005-0000-0000-00005D010000}"/>
    <cellStyle name="Акцент3 4" xfId="351" xr:uid="{00000000-0005-0000-0000-00005E010000}"/>
    <cellStyle name="Акцент3 5" xfId="352" xr:uid="{00000000-0005-0000-0000-00005F010000}"/>
    <cellStyle name="Акцент3 6" xfId="353" xr:uid="{00000000-0005-0000-0000-000060010000}"/>
    <cellStyle name="Акцент3 7" xfId="354" xr:uid="{00000000-0005-0000-0000-000061010000}"/>
    <cellStyle name="Акцент3 8" xfId="355" xr:uid="{00000000-0005-0000-0000-000062010000}"/>
    <cellStyle name="Акцент3 9" xfId="356" xr:uid="{00000000-0005-0000-0000-000063010000}"/>
    <cellStyle name="Акцент4 10" xfId="357" xr:uid="{00000000-0005-0000-0000-000064010000}"/>
    <cellStyle name="Акцент4 11" xfId="358" xr:uid="{00000000-0005-0000-0000-000065010000}"/>
    <cellStyle name="Акцент4 12" xfId="359" xr:uid="{00000000-0005-0000-0000-000066010000}"/>
    <cellStyle name="Акцент4 13" xfId="360" xr:uid="{00000000-0005-0000-0000-000067010000}"/>
    <cellStyle name="Акцент4 14" xfId="361" xr:uid="{00000000-0005-0000-0000-000068010000}"/>
    <cellStyle name="Акцент4 15" xfId="362" xr:uid="{00000000-0005-0000-0000-000069010000}"/>
    <cellStyle name="Акцент4 16" xfId="363" xr:uid="{00000000-0005-0000-0000-00006A010000}"/>
    <cellStyle name="Акцент4 17" xfId="364" xr:uid="{00000000-0005-0000-0000-00006B010000}"/>
    <cellStyle name="Акцент4 18" xfId="365" xr:uid="{00000000-0005-0000-0000-00006C010000}"/>
    <cellStyle name="Акцент4 19" xfId="366" xr:uid="{00000000-0005-0000-0000-00006D010000}"/>
    <cellStyle name="Акцент4 2" xfId="367" xr:uid="{00000000-0005-0000-0000-00006E010000}"/>
    <cellStyle name="Акцент4 2 10" xfId="368" xr:uid="{00000000-0005-0000-0000-00006F010000}"/>
    <cellStyle name="Акцент4 2 11" xfId="369" xr:uid="{00000000-0005-0000-0000-000070010000}"/>
    <cellStyle name="Акцент4 2 12" xfId="370" xr:uid="{00000000-0005-0000-0000-000071010000}"/>
    <cellStyle name="Акцент4 2 13" xfId="371" xr:uid="{00000000-0005-0000-0000-000072010000}"/>
    <cellStyle name="Акцент4 2 14" xfId="372" xr:uid="{00000000-0005-0000-0000-000073010000}"/>
    <cellStyle name="Акцент4 2 15" xfId="373" xr:uid="{00000000-0005-0000-0000-000074010000}"/>
    <cellStyle name="Акцент4 2 16" xfId="374" xr:uid="{00000000-0005-0000-0000-000075010000}"/>
    <cellStyle name="Акцент4 2 17" xfId="375" xr:uid="{00000000-0005-0000-0000-000076010000}"/>
    <cellStyle name="Акцент4 2 18" xfId="376" xr:uid="{00000000-0005-0000-0000-000077010000}"/>
    <cellStyle name="Акцент4 2 19" xfId="377" xr:uid="{00000000-0005-0000-0000-000078010000}"/>
    <cellStyle name="Акцент4 2 2" xfId="378" xr:uid="{00000000-0005-0000-0000-000079010000}"/>
    <cellStyle name="Акцент4 2 20" xfId="379" xr:uid="{00000000-0005-0000-0000-00007A010000}"/>
    <cellStyle name="Акцент4 2 21" xfId="380" xr:uid="{00000000-0005-0000-0000-00007B010000}"/>
    <cellStyle name="Акцент4 2 22" xfId="381" xr:uid="{00000000-0005-0000-0000-00007C010000}"/>
    <cellStyle name="Акцент4 2 23" xfId="382" xr:uid="{00000000-0005-0000-0000-00007D010000}"/>
    <cellStyle name="Акцент4 2 24" xfId="383" xr:uid="{00000000-0005-0000-0000-00007E010000}"/>
    <cellStyle name="Акцент4 2 25" xfId="384" xr:uid="{00000000-0005-0000-0000-00007F010000}"/>
    <cellStyle name="Акцент4 2 26" xfId="385" xr:uid="{00000000-0005-0000-0000-000080010000}"/>
    <cellStyle name="Акцент4 2 27" xfId="386" xr:uid="{00000000-0005-0000-0000-000081010000}"/>
    <cellStyle name="Акцент4 2 28" xfId="387" xr:uid="{00000000-0005-0000-0000-000082010000}"/>
    <cellStyle name="Акцент4 2 29" xfId="388" xr:uid="{00000000-0005-0000-0000-000083010000}"/>
    <cellStyle name="Акцент4 2 3" xfId="389" xr:uid="{00000000-0005-0000-0000-000084010000}"/>
    <cellStyle name="Акцент4 2 30" xfId="390" xr:uid="{00000000-0005-0000-0000-000085010000}"/>
    <cellStyle name="Акцент4 2 4" xfId="391" xr:uid="{00000000-0005-0000-0000-000086010000}"/>
    <cellStyle name="Акцент4 2 5" xfId="392" xr:uid="{00000000-0005-0000-0000-000087010000}"/>
    <cellStyle name="Акцент4 2 6" xfId="393" xr:uid="{00000000-0005-0000-0000-000088010000}"/>
    <cellStyle name="Акцент4 2 7" xfId="394" xr:uid="{00000000-0005-0000-0000-000089010000}"/>
    <cellStyle name="Акцент4 2 8" xfId="395" xr:uid="{00000000-0005-0000-0000-00008A010000}"/>
    <cellStyle name="Акцент4 2 9" xfId="396" xr:uid="{00000000-0005-0000-0000-00008B010000}"/>
    <cellStyle name="Акцент4 20" xfId="397" xr:uid="{00000000-0005-0000-0000-00008C010000}"/>
    <cellStyle name="Акцент4 21" xfId="398" xr:uid="{00000000-0005-0000-0000-00008D010000}"/>
    <cellStyle name="Акцент4 22" xfId="399" xr:uid="{00000000-0005-0000-0000-00008E010000}"/>
    <cellStyle name="Акцент4 23" xfId="400" xr:uid="{00000000-0005-0000-0000-00008F010000}"/>
    <cellStyle name="Акцент4 24" xfId="401" xr:uid="{00000000-0005-0000-0000-000090010000}"/>
    <cellStyle name="Акцент4 25" xfId="402" xr:uid="{00000000-0005-0000-0000-000091010000}"/>
    <cellStyle name="Акцент4 26" xfId="403" xr:uid="{00000000-0005-0000-0000-000092010000}"/>
    <cellStyle name="Акцент4 27" xfId="404" xr:uid="{00000000-0005-0000-0000-000093010000}"/>
    <cellStyle name="Акцент4 28" xfId="405" xr:uid="{00000000-0005-0000-0000-000094010000}"/>
    <cellStyle name="Акцент4 29" xfId="406" xr:uid="{00000000-0005-0000-0000-000095010000}"/>
    <cellStyle name="Акцент4 3" xfId="407" xr:uid="{00000000-0005-0000-0000-000096010000}"/>
    <cellStyle name="Акцент4 30" xfId="408" xr:uid="{00000000-0005-0000-0000-000097010000}"/>
    <cellStyle name="Акцент4 31" xfId="409" xr:uid="{00000000-0005-0000-0000-000098010000}"/>
    <cellStyle name="Акцент4 32" xfId="410" xr:uid="{00000000-0005-0000-0000-000099010000}"/>
    <cellStyle name="Акцент4 33" xfId="411" xr:uid="{00000000-0005-0000-0000-00009A010000}"/>
    <cellStyle name="Акцент4 34" xfId="412" xr:uid="{00000000-0005-0000-0000-00009B010000}"/>
    <cellStyle name="Акцент4 35" xfId="413" xr:uid="{00000000-0005-0000-0000-00009C010000}"/>
    <cellStyle name="Акцент4 36" xfId="414" xr:uid="{00000000-0005-0000-0000-00009D010000}"/>
    <cellStyle name="Акцент4 4" xfId="415" xr:uid="{00000000-0005-0000-0000-00009E010000}"/>
    <cellStyle name="Акцент4 5" xfId="416" xr:uid="{00000000-0005-0000-0000-00009F010000}"/>
    <cellStyle name="Акцент4 6" xfId="417" xr:uid="{00000000-0005-0000-0000-0000A0010000}"/>
    <cellStyle name="Акцент4 7" xfId="418" xr:uid="{00000000-0005-0000-0000-0000A1010000}"/>
    <cellStyle name="Акцент4 8" xfId="419" xr:uid="{00000000-0005-0000-0000-0000A2010000}"/>
    <cellStyle name="Акцент4 9" xfId="420" xr:uid="{00000000-0005-0000-0000-0000A3010000}"/>
    <cellStyle name="Акцент5 10" xfId="421" xr:uid="{00000000-0005-0000-0000-0000A4010000}"/>
    <cellStyle name="Акцент5 11" xfId="422" xr:uid="{00000000-0005-0000-0000-0000A5010000}"/>
    <cellStyle name="Акцент5 12" xfId="423" xr:uid="{00000000-0005-0000-0000-0000A6010000}"/>
    <cellStyle name="Акцент5 13" xfId="424" xr:uid="{00000000-0005-0000-0000-0000A7010000}"/>
    <cellStyle name="Акцент5 14" xfId="425" xr:uid="{00000000-0005-0000-0000-0000A8010000}"/>
    <cellStyle name="Акцент5 15" xfId="426" xr:uid="{00000000-0005-0000-0000-0000A9010000}"/>
    <cellStyle name="Акцент5 16" xfId="427" xr:uid="{00000000-0005-0000-0000-0000AA010000}"/>
    <cellStyle name="Акцент5 17" xfId="428" xr:uid="{00000000-0005-0000-0000-0000AB010000}"/>
    <cellStyle name="Акцент5 18" xfId="429" xr:uid="{00000000-0005-0000-0000-0000AC010000}"/>
    <cellStyle name="Акцент5 19" xfId="430" xr:uid="{00000000-0005-0000-0000-0000AD010000}"/>
    <cellStyle name="Акцент5 2" xfId="431" xr:uid="{00000000-0005-0000-0000-0000AE010000}"/>
    <cellStyle name="Акцент5 2 10" xfId="432" xr:uid="{00000000-0005-0000-0000-0000AF010000}"/>
    <cellStyle name="Акцент5 2 11" xfId="433" xr:uid="{00000000-0005-0000-0000-0000B0010000}"/>
    <cellStyle name="Акцент5 2 12" xfId="434" xr:uid="{00000000-0005-0000-0000-0000B1010000}"/>
    <cellStyle name="Акцент5 2 13" xfId="435" xr:uid="{00000000-0005-0000-0000-0000B2010000}"/>
    <cellStyle name="Акцент5 2 14" xfId="436" xr:uid="{00000000-0005-0000-0000-0000B3010000}"/>
    <cellStyle name="Акцент5 2 15" xfId="437" xr:uid="{00000000-0005-0000-0000-0000B4010000}"/>
    <cellStyle name="Акцент5 2 16" xfId="438" xr:uid="{00000000-0005-0000-0000-0000B5010000}"/>
    <cellStyle name="Акцент5 2 17" xfId="439" xr:uid="{00000000-0005-0000-0000-0000B6010000}"/>
    <cellStyle name="Акцент5 2 18" xfId="440" xr:uid="{00000000-0005-0000-0000-0000B7010000}"/>
    <cellStyle name="Акцент5 2 19" xfId="441" xr:uid="{00000000-0005-0000-0000-0000B8010000}"/>
    <cellStyle name="Акцент5 2 2" xfId="442" xr:uid="{00000000-0005-0000-0000-0000B9010000}"/>
    <cellStyle name="Акцент5 2 20" xfId="443" xr:uid="{00000000-0005-0000-0000-0000BA010000}"/>
    <cellStyle name="Акцент5 2 21" xfId="444" xr:uid="{00000000-0005-0000-0000-0000BB010000}"/>
    <cellStyle name="Акцент5 2 22" xfId="445" xr:uid="{00000000-0005-0000-0000-0000BC010000}"/>
    <cellStyle name="Акцент5 2 23" xfId="446" xr:uid="{00000000-0005-0000-0000-0000BD010000}"/>
    <cellStyle name="Акцент5 2 24" xfId="447" xr:uid="{00000000-0005-0000-0000-0000BE010000}"/>
    <cellStyle name="Акцент5 2 25" xfId="448" xr:uid="{00000000-0005-0000-0000-0000BF010000}"/>
    <cellStyle name="Акцент5 2 26" xfId="449" xr:uid="{00000000-0005-0000-0000-0000C0010000}"/>
    <cellStyle name="Акцент5 2 27" xfId="450" xr:uid="{00000000-0005-0000-0000-0000C1010000}"/>
    <cellStyle name="Акцент5 2 28" xfId="451" xr:uid="{00000000-0005-0000-0000-0000C2010000}"/>
    <cellStyle name="Акцент5 2 29" xfId="452" xr:uid="{00000000-0005-0000-0000-0000C3010000}"/>
    <cellStyle name="Акцент5 2 3" xfId="453" xr:uid="{00000000-0005-0000-0000-0000C4010000}"/>
    <cellStyle name="Акцент5 2 30" xfId="454" xr:uid="{00000000-0005-0000-0000-0000C5010000}"/>
    <cellStyle name="Акцент5 2 4" xfId="455" xr:uid="{00000000-0005-0000-0000-0000C6010000}"/>
    <cellStyle name="Акцент5 2 5" xfId="456" xr:uid="{00000000-0005-0000-0000-0000C7010000}"/>
    <cellStyle name="Акцент5 2 6" xfId="457" xr:uid="{00000000-0005-0000-0000-0000C8010000}"/>
    <cellStyle name="Акцент5 2 7" xfId="458" xr:uid="{00000000-0005-0000-0000-0000C9010000}"/>
    <cellStyle name="Акцент5 2 8" xfId="459" xr:uid="{00000000-0005-0000-0000-0000CA010000}"/>
    <cellStyle name="Акцент5 2 9" xfId="460" xr:uid="{00000000-0005-0000-0000-0000CB010000}"/>
    <cellStyle name="Акцент5 20" xfId="461" xr:uid="{00000000-0005-0000-0000-0000CC010000}"/>
    <cellStyle name="Акцент5 21" xfId="462" xr:uid="{00000000-0005-0000-0000-0000CD010000}"/>
    <cellStyle name="Акцент5 22" xfId="463" xr:uid="{00000000-0005-0000-0000-0000CE010000}"/>
    <cellStyle name="Акцент5 23" xfId="464" xr:uid="{00000000-0005-0000-0000-0000CF010000}"/>
    <cellStyle name="Акцент5 24" xfId="465" xr:uid="{00000000-0005-0000-0000-0000D0010000}"/>
    <cellStyle name="Акцент5 25" xfId="466" xr:uid="{00000000-0005-0000-0000-0000D1010000}"/>
    <cellStyle name="Акцент5 26" xfId="467" xr:uid="{00000000-0005-0000-0000-0000D2010000}"/>
    <cellStyle name="Акцент5 27" xfId="468" xr:uid="{00000000-0005-0000-0000-0000D3010000}"/>
    <cellStyle name="Акцент5 28" xfId="469" xr:uid="{00000000-0005-0000-0000-0000D4010000}"/>
    <cellStyle name="Акцент5 29" xfId="470" xr:uid="{00000000-0005-0000-0000-0000D5010000}"/>
    <cellStyle name="Акцент5 3" xfId="471" xr:uid="{00000000-0005-0000-0000-0000D6010000}"/>
    <cellStyle name="Акцент5 30" xfId="472" xr:uid="{00000000-0005-0000-0000-0000D7010000}"/>
    <cellStyle name="Акцент5 31" xfId="473" xr:uid="{00000000-0005-0000-0000-0000D8010000}"/>
    <cellStyle name="Акцент5 32" xfId="474" xr:uid="{00000000-0005-0000-0000-0000D9010000}"/>
    <cellStyle name="Акцент5 33" xfId="475" xr:uid="{00000000-0005-0000-0000-0000DA010000}"/>
    <cellStyle name="Акцент5 34" xfId="476" xr:uid="{00000000-0005-0000-0000-0000DB010000}"/>
    <cellStyle name="Акцент5 35" xfId="477" xr:uid="{00000000-0005-0000-0000-0000DC010000}"/>
    <cellStyle name="Акцент5 36" xfId="478" xr:uid="{00000000-0005-0000-0000-0000DD010000}"/>
    <cellStyle name="Акцент5 4" xfId="479" xr:uid="{00000000-0005-0000-0000-0000DE010000}"/>
    <cellStyle name="Акцент5 5" xfId="480" xr:uid="{00000000-0005-0000-0000-0000DF010000}"/>
    <cellStyle name="Акцент5 6" xfId="481" xr:uid="{00000000-0005-0000-0000-0000E0010000}"/>
    <cellStyle name="Акцент5 7" xfId="482" xr:uid="{00000000-0005-0000-0000-0000E1010000}"/>
    <cellStyle name="Акцент5 8" xfId="483" xr:uid="{00000000-0005-0000-0000-0000E2010000}"/>
    <cellStyle name="Акцент5 9" xfId="484" xr:uid="{00000000-0005-0000-0000-0000E3010000}"/>
    <cellStyle name="Акцент6 10" xfId="485" xr:uid="{00000000-0005-0000-0000-0000E4010000}"/>
    <cellStyle name="Акцент6 11" xfId="486" xr:uid="{00000000-0005-0000-0000-0000E5010000}"/>
    <cellStyle name="Акцент6 12" xfId="487" xr:uid="{00000000-0005-0000-0000-0000E6010000}"/>
    <cellStyle name="Акцент6 13" xfId="488" xr:uid="{00000000-0005-0000-0000-0000E7010000}"/>
    <cellStyle name="Акцент6 14" xfId="489" xr:uid="{00000000-0005-0000-0000-0000E8010000}"/>
    <cellStyle name="Акцент6 15" xfId="490" xr:uid="{00000000-0005-0000-0000-0000E9010000}"/>
    <cellStyle name="Акцент6 16" xfId="491" xr:uid="{00000000-0005-0000-0000-0000EA010000}"/>
    <cellStyle name="Акцент6 17" xfId="492" xr:uid="{00000000-0005-0000-0000-0000EB010000}"/>
    <cellStyle name="Акцент6 18" xfId="493" xr:uid="{00000000-0005-0000-0000-0000EC010000}"/>
    <cellStyle name="Акцент6 19" xfId="494" xr:uid="{00000000-0005-0000-0000-0000ED010000}"/>
    <cellStyle name="Акцент6 2" xfId="495" xr:uid="{00000000-0005-0000-0000-0000EE010000}"/>
    <cellStyle name="Акцент6 2 10" xfId="496" xr:uid="{00000000-0005-0000-0000-0000EF010000}"/>
    <cellStyle name="Акцент6 2 11" xfId="497" xr:uid="{00000000-0005-0000-0000-0000F0010000}"/>
    <cellStyle name="Акцент6 2 12" xfId="498" xr:uid="{00000000-0005-0000-0000-0000F1010000}"/>
    <cellStyle name="Акцент6 2 13" xfId="499" xr:uid="{00000000-0005-0000-0000-0000F2010000}"/>
    <cellStyle name="Акцент6 2 14" xfId="500" xr:uid="{00000000-0005-0000-0000-0000F3010000}"/>
    <cellStyle name="Акцент6 2 15" xfId="501" xr:uid="{00000000-0005-0000-0000-0000F4010000}"/>
    <cellStyle name="Акцент6 2 16" xfId="502" xr:uid="{00000000-0005-0000-0000-0000F5010000}"/>
    <cellStyle name="Акцент6 2 17" xfId="503" xr:uid="{00000000-0005-0000-0000-0000F6010000}"/>
    <cellStyle name="Акцент6 2 18" xfId="504" xr:uid="{00000000-0005-0000-0000-0000F7010000}"/>
    <cellStyle name="Акцент6 2 19" xfId="505" xr:uid="{00000000-0005-0000-0000-0000F8010000}"/>
    <cellStyle name="Акцент6 2 2" xfId="506" xr:uid="{00000000-0005-0000-0000-0000F9010000}"/>
    <cellStyle name="Акцент6 2 20" xfId="507" xr:uid="{00000000-0005-0000-0000-0000FA010000}"/>
    <cellStyle name="Акцент6 2 21" xfId="508" xr:uid="{00000000-0005-0000-0000-0000FB010000}"/>
    <cellStyle name="Акцент6 2 22" xfId="509" xr:uid="{00000000-0005-0000-0000-0000FC010000}"/>
    <cellStyle name="Акцент6 2 23" xfId="510" xr:uid="{00000000-0005-0000-0000-0000FD010000}"/>
    <cellStyle name="Акцент6 2 24" xfId="511" xr:uid="{00000000-0005-0000-0000-0000FE010000}"/>
    <cellStyle name="Акцент6 2 25" xfId="512" xr:uid="{00000000-0005-0000-0000-0000FF010000}"/>
    <cellStyle name="Акцент6 2 26" xfId="513" xr:uid="{00000000-0005-0000-0000-000000020000}"/>
    <cellStyle name="Акцент6 2 27" xfId="514" xr:uid="{00000000-0005-0000-0000-000001020000}"/>
    <cellStyle name="Акцент6 2 28" xfId="515" xr:uid="{00000000-0005-0000-0000-000002020000}"/>
    <cellStyle name="Акцент6 2 29" xfId="516" xr:uid="{00000000-0005-0000-0000-000003020000}"/>
    <cellStyle name="Акцент6 2 3" xfId="517" xr:uid="{00000000-0005-0000-0000-000004020000}"/>
    <cellStyle name="Акцент6 2 30" xfId="518" xr:uid="{00000000-0005-0000-0000-000005020000}"/>
    <cellStyle name="Акцент6 2 4" xfId="519" xr:uid="{00000000-0005-0000-0000-000006020000}"/>
    <cellStyle name="Акцент6 2 5" xfId="520" xr:uid="{00000000-0005-0000-0000-000007020000}"/>
    <cellStyle name="Акцент6 2 6" xfId="521" xr:uid="{00000000-0005-0000-0000-000008020000}"/>
    <cellStyle name="Акцент6 2 7" xfId="522" xr:uid="{00000000-0005-0000-0000-000009020000}"/>
    <cellStyle name="Акцент6 2 8" xfId="523" xr:uid="{00000000-0005-0000-0000-00000A020000}"/>
    <cellStyle name="Акцент6 2 9" xfId="524" xr:uid="{00000000-0005-0000-0000-00000B020000}"/>
    <cellStyle name="Акцент6 20" xfId="525" xr:uid="{00000000-0005-0000-0000-00000C020000}"/>
    <cellStyle name="Акцент6 21" xfId="526" xr:uid="{00000000-0005-0000-0000-00000D020000}"/>
    <cellStyle name="Акцент6 22" xfId="527" xr:uid="{00000000-0005-0000-0000-00000E020000}"/>
    <cellStyle name="Акцент6 23" xfId="528" xr:uid="{00000000-0005-0000-0000-00000F020000}"/>
    <cellStyle name="Акцент6 24" xfId="529" xr:uid="{00000000-0005-0000-0000-000010020000}"/>
    <cellStyle name="Акцент6 25" xfId="530" xr:uid="{00000000-0005-0000-0000-000011020000}"/>
    <cellStyle name="Акцент6 26" xfId="531" xr:uid="{00000000-0005-0000-0000-000012020000}"/>
    <cellStyle name="Акцент6 27" xfId="532" xr:uid="{00000000-0005-0000-0000-000013020000}"/>
    <cellStyle name="Акцент6 28" xfId="533" xr:uid="{00000000-0005-0000-0000-000014020000}"/>
    <cellStyle name="Акцент6 29" xfId="534" xr:uid="{00000000-0005-0000-0000-000015020000}"/>
    <cellStyle name="Акцент6 3" xfId="535" xr:uid="{00000000-0005-0000-0000-000016020000}"/>
    <cellStyle name="Акцент6 30" xfId="536" xr:uid="{00000000-0005-0000-0000-000017020000}"/>
    <cellStyle name="Акцент6 31" xfId="537" xr:uid="{00000000-0005-0000-0000-000018020000}"/>
    <cellStyle name="Акцент6 32" xfId="538" xr:uid="{00000000-0005-0000-0000-000019020000}"/>
    <cellStyle name="Акцент6 33" xfId="539" xr:uid="{00000000-0005-0000-0000-00001A020000}"/>
    <cellStyle name="Акцент6 34" xfId="540" xr:uid="{00000000-0005-0000-0000-00001B020000}"/>
    <cellStyle name="Акцент6 35" xfId="541" xr:uid="{00000000-0005-0000-0000-00001C020000}"/>
    <cellStyle name="Акцент6 36" xfId="542" xr:uid="{00000000-0005-0000-0000-00001D020000}"/>
    <cellStyle name="Акцент6 4" xfId="543" xr:uid="{00000000-0005-0000-0000-00001E020000}"/>
    <cellStyle name="Акцент6 5" xfId="544" xr:uid="{00000000-0005-0000-0000-00001F020000}"/>
    <cellStyle name="Акцент6 6" xfId="545" xr:uid="{00000000-0005-0000-0000-000020020000}"/>
    <cellStyle name="Акцент6 7" xfId="546" xr:uid="{00000000-0005-0000-0000-000021020000}"/>
    <cellStyle name="Акцент6 8" xfId="547" xr:uid="{00000000-0005-0000-0000-000022020000}"/>
    <cellStyle name="Акцент6 9" xfId="548" xr:uid="{00000000-0005-0000-0000-000023020000}"/>
    <cellStyle name="Ввод  10" xfId="549" xr:uid="{00000000-0005-0000-0000-000024020000}"/>
    <cellStyle name="Ввод  10 2" xfId="550" xr:uid="{00000000-0005-0000-0000-000025020000}"/>
    <cellStyle name="Ввод  10 2 2" xfId="551" xr:uid="{00000000-0005-0000-0000-000026020000}"/>
    <cellStyle name="Ввод  10 3" xfId="552" xr:uid="{00000000-0005-0000-0000-000027020000}"/>
    <cellStyle name="Ввод  10 4" xfId="553" xr:uid="{00000000-0005-0000-0000-000028020000}"/>
    <cellStyle name="Ввод  11" xfId="554" xr:uid="{00000000-0005-0000-0000-000029020000}"/>
    <cellStyle name="Ввод  11 2" xfId="555" xr:uid="{00000000-0005-0000-0000-00002A020000}"/>
    <cellStyle name="Ввод  11 2 2" xfId="556" xr:uid="{00000000-0005-0000-0000-00002B020000}"/>
    <cellStyle name="Ввод  11 3" xfId="557" xr:uid="{00000000-0005-0000-0000-00002C020000}"/>
    <cellStyle name="Ввод  11 4" xfId="558" xr:uid="{00000000-0005-0000-0000-00002D020000}"/>
    <cellStyle name="Ввод  12" xfId="559" xr:uid="{00000000-0005-0000-0000-00002E020000}"/>
    <cellStyle name="Ввод  12 2" xfId="560" xr:uid="{00000000-0005-0000-0000-00002F020000}"/>
    <cellStyle name="Ввод  12 2 2" xfId="561" xr:uid="{00000000-0005-0000-0000-000030020000}"/>
    <cellStyle name="Ввод  12 3" xfId="562" xr:uid="{00000000-0005-0000-0000-000031020000}"/>
    <cellStyle name="Ввод  12 4" xfId="563" xr:uid="{00000000-0005-0000-0000-000032020000}"/>
    <cellStyle name="Ввод  13" xfId="564" xr:uid="{00000000-0005-0000-0000-000033020000}"/>
    <cellStyle name="Ввод  13 2" xfId="565" xr:uid="{00000000-0005-0000-0000-000034020000}"/>
    <cellStyle name="Ввод  13 2 2" xfId="566" xr:uid="{00000000-0005-0000-0000-000035020000}"/>
    <cellStyle name="Ввод  13 3" xfId="567" xr:uid="{00000000-0005-0000-0000-000036020000}"/>
    <cellStyle name="Ввод  13 4" xfId="568" xr:uid="{00000000-0005-0000-0000-000037020000}"/>
    <cellStyle name="Ввод  14" xfId="569" xr:uid="{00000000-0005-0000-0000-000038020000}"/>
    <cellStyle name="Ввод  14 2" xfId="570" xr:uid="{00000000-0005-0000-0000-000039020000}"/>
    <cellStyle name="Ввод  14 2 2" xfId="571" xr:uid="{00000000-0005-0000-0000-00003A020000}"/>
    <cellStyle name="Ввод  14 3" xfId="572" xr:uid="{00000000-0005-0000-0000-00003B020000}"/>
    <cellStyle name="Ввод  14 4" xfId="573" xr:uid="{00000000-0005-0000-0000-00003C020000}"/>
    <cellStyle name="Ввод  15" xfId="574" xr:uid="{00000000-0005-0000-0000-00003D020000}"/>
    <cellStyle name="Ввод  15 2" xfId="575" xr:uid="{00000000-0005-0000-0000-00003E020000}"/>
    <cellStyle name="Ввод  15 2 2" xfId="576" xr:uid="{00000000-0005-0000-0000-00003F020000}"/>
    <cellStyle name="Ввод  15 3" xfId="577" xr:uid="{00000000-0005-0000-0000-000040020000}"/>
    <cellStyle name="Ввод  15 4" xfId="578" xr:uid="{00000000-0005-0000-0000-000041020000}"/>
    <cellStyle name="Ввод  16" xfId="579" xr:uid="{00000000-0005-0000-0000-000042020000}"/>
    <cellStyle name="Ввод  16 2" xfId="580" xr:uid="{00000000-0005-0000-0000-000043020000}"/>
    <cellStyle name="Ввод  16 2 2" xfId="581" xr:uid="{00000000-0005-0000-0000-000044020000}"/>
    <cellStyle name="Ввод  16 3" xfId="582" xr:uid="{00000000-0005-0000-0000-000045020000}"/>
    <cellStyle name="Ввод  16 4" xfId="583" xr:uid="{00000000-0005-0000-0000-000046020000}"/>
    <cellStyle name="Ввод  17" xfId="584" xr:uid="{00000000-0005-0000-0000-000047020000}"/>
    <cellStyle name="Ввод  17 2" xfId="585" xr:uid="{00000000-0005-0000-0000-000048020000}"/>
    <cellStyle name="Ввод  17 2 2" xfId="586" xr:uid="{00000000-0005-0000-0000-000049020000}"/>
    <cellStyle name="Ввод  17 3" xfId="587" xr:uid="{00000000-0005-0000-0000-00004A020000}"/>
    <cellStyle name="Ввод  17 4" xfId="588" xr:uid="{00000000-0005-0000-0000-00004B020000}"/>
    <cellStyle name="Ввод  18" xfId="589" xr:uid="{00000000-0005-0000-0000-00004C020000}"/>
    <cellStyle name="Ввод  18 2" xfId="590" xr:uid="{00000000-0005-0000-0000-00004D020000}"/>
    <cellStyle name="Ввод  18 2 2" xfId="591" xr:uid="{00000000-0005-0000-0000-00004E020000}"/>
    <cellStyle name="Ввод  18 3" xfId="592" xr:uid="{00000000-0005-0000-0000-00004F020000}"/>
    <cellStyle name="Ввод  18 4" xfId="593" xr:uid="{00000000-0005-0000-0000-000050020000}"/>
    <cellStyle name="Ввод  19" xfId="594" xr:uid="{00000000-0005-0000-0000-000051020000}"/>
    <cellStyle name="Ввод  19 2" xfId="595" xr:uid="{00000000-0005-0000-0000-000052020000}"/>
    <cellStyle name="Ввод  19 2 2" xfId="596" xr:uid="{00000000-0005-0000-0000-000053020000}"/>
    <cellStyle name="Ввод  19 3" xfId="597" xr:uid="{00000000-0005-0000-0000-000054020000}"/>
    <cellStyle name="Ввод  19 4" xfId="598" xr:uid="{00000000-0005-0000-0000-000055020000}"/>
    <cellStyle name="Ввод  2" xfId="599" xr:uid="{00000000-0005-0000-0000-000056020000}"/>
    <cellStyle name="Ввод  2 10" xfId="600" xr:uid="{00000000-0005-0000-0000-000057020000}"/>
    <cellStyle name="Ввод  2 10 2" xfId="601" xr:uid="{00000000-0005-0000-0000-000058020000}"/>
    <cellStyle name="Ввод  2 10 2 2" xfId="602" xr:uid="{00000000-0005-0000-0000-000059020000}"/>
    <cellStyle name="Ввод  2 10 3" xfId="603" xr:uid="{00000000-0005-0000-0000-00005A020000}"/>
    <cellStyle name="Ввод  2 10 4" xfId="604" xr:uid="{00000000-0005-0000-0000-00005B020000}"/>
    <cellStyle name="Ввод  2 11" xfId="605" xr:uid="{00000000-0005-0000-0000-00005C020000}"/>
    <cellStyle name="Ввод  2 11 2" xfId="606" xr:uid="{00000000-0005-0000-0000-00005D020000}"/>
    <cellStyle name="Ввод  2 11 2 2" xfId="607" xr:uid="{00000000-0005-0000-0000-00005E020000}"/>
    <cellStyle name="Ввод  2 11 3" xfId="608" xr:uid="{00000000-0005-0000-0000-00005F020000}"/>
    <cellStyle name="Ввод  2 11 4" xfId="609" xr:uid="{00000000-0005-0000-0000-000060020000}"/>
    <cellStyle name="Ввод  2 12" xfId="610" xr:uid="{00000000-0005-0000-0000-000061020000}"/>
    <cellStyle name="Ввод  2 12 2" xfId="611" xr:uid="{00000000-0005-0000-0000-000062020000}"/>
    <cellStyle name="Ввод  2 12 2 2" xfId="612" xr:uid="{00000000-0005-0000-0000-000063020000}"/>
    <cellStyle name="Ввод  2 12 3" xfId="613" xr:uid="{00000000-0005-0000-0000-000064020000}"/>
    <cellStyle name="Ввод  2 12 4" xfId="614" xr:uid="{00000000-0005-0000-0000-000065020000}"/>
    <cellStyle name="Ввод  2 13" xfId="615" xr:uid="{00000000-0005-0000-0000-000066020000}"/>
    <cellStyle name="Ввод  2 13 2" xfId="616" xr:uid="{00000000-0005-0000-0000-000067020000}"/>
    <cellStyle name="Ввод  2 13 2 2" xfId="617" xr:uid="{00000000-0005-0000-0000-000068020000}"/>
    <cellStyle name="Ввод  2 13 3" xfId="618" xr:uid="{00000000-0005-0000-0000-000069020000}"/>
    <cellStyle name="Ввод  2 13 4" xfId="619" xr:uid="{00000000-0005-0000-0000-00006A020000}"/>
    <cellStyle name="Ввод  2 14" xfId="620" xr:uid="{00000000-0005-0000-0000-00006B020000}"/>
    <cellStyle name="Ввод  2 14 2" xfId="621" xr:uid="{00000000-0005-0000-0000-00006C020000}"/>
    <cellStyle name="Ввод  2 14 2 2" xfId="622" xr:uid="{00000000-0005-0000-0000-00006D020000}"/>
    <cellStyle name="Ввод  2 14 3" xfId="623" xr:uid="{00000000-0005-0000-0000-00006E020000}"/>
    <cellStyle name="Ввод  2 14 4" xfId="624" xr:uid="{00000000-0005-0000-0000-00006F020000}"/>
    <cellStyle name="Ввод  2 15" xfId="625" xr:uid="{00000000-0005-0000-0000-000070020000}"/>
    <cellStyle name="Ввод  2 15 2" xfId="626" xr:uid="{00000000-0005-0000-0000-000071020000}"/>
    <cellStyle name="Ввод  2 15 2 2" xfId="627" xr:uid="{00000000-0005-0000-0000-000072020000}"/>
    <cellStyle name="Ввод  2 15 3" xfId="628" xr:uid="{00000000-0005-0000-0000-000073020000}"/>
    <cellStyle name="Ввод  2 15 4" xfId="629" xr:uid="{00000000-0005-0000-0000-000074020000}"/>
    <cellStyle name="Ввод  2 16" xfId="630" xr:uid="{00000000-0005-0000-0000-000075020000}"/>
    <cellStyle name="Ввод  2 16 2" xfId="631" xr:uid="{00000000-0005-0000-0000-000076020000}"/>
    <cellStyle name="Ввод  2 16 2 2" xfId="632" xr:uid="{00000000-0005-0000-0000-000077020000}"/>
    <cellStyle name="Ввод  2 16 3" xfId="633" xr:uid="{00000000-0005-0000-0000-000078020000}"/>
    <cellStyle name="Ввод  2 16 4" xfId="634" xr:uid="{00000000-0005-0000-0000-000079020000}"/>
    <cellStyle name="Ввод  2 17" xfId="635" xr:uid="{00000000-0005-0000-0000-00007A020000}"/>
    <cellStyle name="Ввод  2 17 2" xfId="636" xr:uid="{00000000-0005-0000-0000-00007B020000}"/>
    <cellStyle name="Ввод  2 17 2 2" xfId="637" xr:uid="{00000000-0005-0000-0000-00007C020000}"/>
    <cellStyle name="Ввод  2 17 3" xfId="638" xr:uid="{00000000-0005-0000-0000-00007D020000}"/>
    <cellStyle name="Ввод  2 17 4" xfId="639" xr:uid="{00000000-0005-0000-0000-00007E020000}"/>
    <cellStyle name="Ввод  2 18" xfId="640" xr:uid="{00000000-0005-0000-0000-00007F020000}"/>
    <cellStyle name="Ввод  2 18 2" xfId="641" xr:uid="{00000000-0005-0000-0000-000080020000}"/>
    <cellStyle name="Ввод  2 18 2 2" xfId="642" xr:uid="{00000000-0005-0000-0000-000081020000}"/>
    <cellStyle name="Ввод  2 18 3" xfId="643" xr:uid="{00000000-0005-0000-0000-000082020000}"/>
    <cellStyle name="Ввод  2 18 4" xfId="644" xr:uid="{00000000-0005-0000-0000-000083020000}"/>
    <cellStyle name="Ввод  2 19" xfId="645" xr:uid="{00000000-0005-0000-0000-000084020000}"/>
    <cellStyle name="Ввод  2 19 2" xfId="646" xr:uid="{00000000-0005-0000-0000-000085020000}"/>
    <cellStyle name="Ввод  2 19 2 2" xfId="647" xr:uid="{00000000-0005-0000-0000-000086020000}"/>
    <cellStyle name="Ввод  2 19 3" xfId="648" xr:uid="{00000000-0005-0000-0000-000087020000}"/>
    <cellStyle name="Ввод  2 19 4" xfId="649" xr:uid="{00000000-0005-0000-0000-000088020000}"/>
    <cellStyle name="Ввод  2 2" xfId="650" xr:uid="{00000000-0005-0000-0000-000089020000}"/>
    <cellStyle name="Ввод  2 2 2" xfId="651" xr:uid="{00000000-0005-0000-0000-00008A020000}"/>
    <cellStyle name="Ввод  2 2 2 2" xfId="652" xr:uid="{00000000-0005-0000-0000-00008B020000}"/>
    <cellStyle name="Ввод  2 2 3" xfId="653" xr:uid="{00000000-0005-0000-0000-00008C020000}"/>
    <cellStyle name="Ввод  2 2 4" xfId="654" xr:uid="{00000000-0005-0000-0000-00008D020000}"/>
    <cellStyle name="Ввод  2 20" xfId="655" xr:uid="{00000000-0005-0000-0000-00008E020000}"/>
    <cellStyle name="Ввод  2 20 2" xfId="656" xr:uid="{00000000-0005-0000-0000-00008F020000}"/>
    <cellStyle name="Ввод  2 20 2 2" xfId="657" xr:uid="{00000000-0005-0000-0000-000090020000}"/>
    <cellStyle name="Ввод  2 20 3" xfId="658" xr:uid="{00000000-0005-0000-0000-000091020000}"/>
    <cellStyle name="Ввод  2 20 4" xfId="659" xr:uid="{00000000-0005-0000-0000-000092020000}"/>
    <cellStyle name="Ввод  2 21" xfId="660" xr:uid="{00000000-0005-0000-0000-000093020000}"/>
    <cellStyle name="Ввод  2 21 2" xfId="661" xr:uid="{00000000-0005-0000-0000-000094020000}"/>
    <cellStyle name="Ввод  2 21 2 2" xfId="662" xr:uid="{00000000-0005-0000-0000-000095020000}"/>
    <cellStyle name="Ввод  2 21 3" xfId="663" xr:uid="{00000000-0005-0000-0000-000096020000}"/>
    <cellStyle name="Ввод  2 21 4" xfId="664" xr:uid="{00000000-0005-0000-0000-000097020000}"/>
    <cellStyle name="Ввод  2 22" xfId="665" xr:uid="{00000000-0005-0000-0000-000098020000}"/>
    <cellStyle name="Ввод  2 22 2" xfId="666" xr:uid="{00000000-0005-0000-0000-000099020000}"/>
    <cellStyle name="Ввод  2 22 2 2" xfId="667" xr:uid="{00000000-0005-0000-0000-00009A020000}"/>
    <cellStyle name="Ввод  2 22 3" xfId="668" xr:uid="{00000000-0005-0000-0000-00009B020000}"/>
    <cellStyle name="Ввод  2 22 4" xfId="669" xr:uid="{00000000-0005-0000-0000-00009C020000}"/>
    <cellStyle name="Ввод  2 23" xfId="670" xr:uid="{00000000-0005-0000-0000-00009D020000}"/>
    <cellStyle name="Ввод  2 23 2" xfId="671" xr:uid="{00000000-0005-0000-0000-00009E020000}"/>
    <cellStyle name="Ввод  2 23 2 2" xfId="672" xr:uid="{00000000-0005-0000-0000-00009F020000}"/>
    <cellStyle name="Ввод  2 23 3" xfId="673" xr:uid="{00000000-0005-0000-0000-0000A0020000}"/>
    <cellStyle name="Ввод  2 23 4" xfId="674" xr:uid="{00000000-0005-0000-0000-0000A1020000}"/>
    <cellStyle name="Ввод  2 24" xfId="675" xr:uid="{00000000-0005-0000-0000-0000A2020000}"/>
    <cellStyle name="Ввод  2 24 2" xfId="676" xr:uid="{00000000-0005-0000-0000-0000A3020000}"/>
    <cellStyle name="Ввод  2 24 2 2" xfId="677" xr:uid="{00000000-0005-0000-0000-0000A4020000}"/>
    <cellStyle name="Ввод  2 24 3" xfId="678" xr:uid="{00000000-0005-0000-0000-0000A5020000}"/>
    <cellStyle name="Ввод  2 24 4" xfId="679" xr:uid="{00000000-0005-0000-0000-0000A6020000}"/>
    <cellStyle name="Ввод  2 25" xfId="680" xr:uid="{00000000-0005-0000-0000-0000A7020000}"/>
    <cellStyle name="Ввод  2 25 2" xfId="681" xr:uid="{00000000-0005-0000-0000-0000A8020000}"/>
    <cellStyle name="Ввод  2 25 2 2" xfId="682" xr:uid="{00000000-0005-0000-0000-0000A9020000}"/>
    <cellStyle name="Ввод  2 25 3" xfId="683" xr:uid="{00000000-0005-0000-0000-0000AA020000}"/>
    <cellStyle name="Ввод  2 25 4" xfId="684" xr:uid="{00000000-0005-0000-0000-0000AB020000}"/>
    <cellStyle name="Ввод  2 26" xfId="685" xr:uid="{00000000-0005-0000-0000-0000AC020000}"/>
    <cellStyle name="Ввод  2 26 2" xfId="686" xr:uid="{00000000-0005-0000-0000-0000AD020000}"/>
    <cellStyle name="Ввод  2 26 2 2" xfId="687" xr:uid="{00000000-0005-0000-0000-0000AE020000}"/>
    <cellStyle name="Ввод  2 26 3" xfId="688" xr:uid="{00000000-0005-0000-0000-0000AF020000}"/>
    <cellStyle name="Ввод  2 26 4" xfId="689" xr:uid="{00000000-0005-0000-0000-0000B0020000}"/>
    <cellStyle name="Ввод  2 27" xfId="690" xr:uid="{00000000-0005-0000-0000-0000B1020000}"/>
    <cellStyle name="Ввод  2 27 2" xfId="691" xr:uid="{00000000-0005-0000-0000-0000B2020000}"/>
    <cellStyle name="Ввод  2 27 2 2" xfId="692" xr:uid="{00000000-0005-0000-0000-0000B3020000}"/>
    <cellStyle name="Ввод  2 27 3" xfId="693" xr:uid="{00000000-0005-0000-0000-0000B4020000}"/>
    <cellStyle name="Ввод  2 27 4" xfId="694" xr:uid="{00000000-0005-0000-0000-0000B5020000}"/>
    <cellStyle name="Ввод  2 28" xfId="695" xr:uid="{00000000-0005-0000-0000-0000B6020000}"/>
    <cellStyle name="Ввод  2 28 2" xfId="696" xr:uid="{00000000-0005-0000-0000-0000B7020000}"/>
    <cellStyle name="Ввод  2 28 2 2" xfId="697" xr:uid="{00000000-0005-0000-0000-0000B8020000}"/>
    <cellStyle name="Ввод  2 28 3" xfId="698" xr:uid="{00000000-0005-0000-0000-0000B9020000}"/>
    <cellStyle name="Ввод  2 28 4" xfId="699" xr:uid="{00000000-0005-0000-0000-0000BA020000}"/>
    <cellStyle name="Ввод  2 29" xfId="700" xr:uid="{00000000-0005-0000-0000-0000BB020000}"/>
    <cellStyle name="Ввод  2 29 2" xfId="701" xr:uid="{00000000-0005-0000-0000-0000BC020000}"/>
    <cellStyle name="Ввод  2 29 2 2" xfId="702" xr:uid="{00000000-0005-0000-0000-0000BD020000}"/>
    <cellStyle name="Ввод  2 29 3" xfId="703" xr:uid="{00000000-0005-0000-0000-0000BE020000}"/>
    <cellStyle name="Ввод  2 29 4" xfId="704" xr:uid="{00000000-0005-0000-0000-0000BF020000}"/>
    <cellStyle name="Ввод  2 3" xfId="705" xr:uid="{00000000-0005-0000-0000-0000C0020000}"/>
    <cellStyle name="Ввод  2 3 2" xfId="706" xr:uid="{00000000-0005-0000-0000-0000C1020000}"/>
    <cellStyle name="Ввод  2 3 2 2" xfId="707" xr:uid="{00000000-0005-0000-0000-0000C2020000}"/>
    <cellStyle name="Ввод  2 3 3" xfId="708" xr:uid="{00000000-0005-0000-0000-0000C3020000}"/>
    <cellStyle name="Ввод  2 3 4" xfId="709" xr:uid="{00000000-0005-0000-0000-0000C4020000}"/>
    <cellStyle name="Ввод  2 30" xfId="710" xr:uid="{00000000-0005-0000-0000-0000C5020000}"/>
    <cellStyle name="Ввод  2 30 2" xfId="711" xr:uid="{00000000-0005-0000-0000-0000C6020000}"/>
    <cellStyle name="Ввод  2 30 2 2" xfId="712" xr:uid="{00000000-0005-0000-0000-0000C7020000}"/>
    <cellStyle name="Ввод  2 30 3" xfId="713" xr:uid="{00000000-0005-0000-0000-0000C8020000}"/>
    <cellStyle name="Ввод  2 30 4" xfId="714" xr:uid="{00000000-0005-0000-0000-0000C9020000}"/>
    <cellStyle name="Ввод  2 31" xfId="715" xr:uid="{00000000-0005-0000-0000-0000CA020000}"/>
    <cellStyle name="Ввод  2 31 2" xfId="716" xr:uid="{00000000-0005-0000-0000-0000CB020000}"/>
    <cellStyle name="Ввод  2 32" xfId="717" xr:uid="{00000000-0005-0000-0000-0000CC020000}"/>
    <cellStyle name="Ввод  2 33" xfId="718" xr:uid="{00000000-0005-0000-0000-0000CD020000}"/>
    <cellStyle name="Ввод  2 4" xfId="719" xr:uid="{00000000-0005-0000-0000-0000CE020000}"/>
    <cellStyle name="Ввод  2 4 2" xfId="720" xr:uid="{00000000-0005-0000-0000-0000CF020000}"/>
    <cellStyle name="Ввод  2 4 2 2" xfId="721" xr:uid="{00000000-0005-0000-0000-0000D0020000}"/>
    <cellStyle name="Ввод  2 4 3" xfId="722" xr:uid="{00000000-0005-0000-0000-0000D1020000}"/>
    <cellStyle name="Ввод  2 4 4" xfId="723" xr:uid="{00000000-0005-0000-0000-0000D2020000}"/>
    <cellStyle name="Ввод  2 5" xfId="724" xr:uid="{00000000-0005-0000-0000-0000D3020000}"/>
    <cellStyle name="Ввод  2 5 2" xfId="725" xr:uid="{00000000-0005-0000-0000-0000D4020000}"/>
    <cellStyle name="Ввод  2 5 2 2" xfId="726" xr:uid="{00000000-0005-0000-0000-0000D5020000}"/>
    <cellStyle name="Ввод  2 5 3" xfId="727" xr:uid="{00000000-0005-0000-0000-0000D6020000}"/>
    <cellStyle name="Ввод  2 5 4" xfId="728" xr:uid="{00000000-0005-0000-0000-0000D7020000}"/>
    <cellStyle name="Ввод  2 6" xfId="729" xr:uid="{00000000-0005-0000-0000-0000D8020000}"/>
    <cellStyle name="Ввод  2 6 2" xfId="730" xr:uid="{00000000-0005-0000-0000-0000D9020000}"/>
    <cellStyle name="Ввод  2 6 2 2" xfId="731" xr:uid="{00000000-0005-0000-0000-0000DA020000}"/>
    <cellStyle name="Ввод  2 6 3" xfId="732" xr:uid="{00000000-0005-0000-0000-0000DB020000}"/>
    <cellStyle name="Ввод  2 6 4" xfId="733" xr:uid="{00000000-0005-0000-0000-0000DC020000}"/>
    <cellStyle name="Ввод  2 7" xfId="734" xr:uid="{00000000-0005-0000-0000-0000DD020000}"/>
    <cellStyle name="Ввод  2 7 2" xfId="735" xr:uid="{00000000-0005-0000-0000-0000DE020000}"/>
    <cellStyle name="Ввод  2 7 2 2" xfId="736" xr:uid="{00000000-0005-0000-0000-0000DF020000}"/>
    <cellStyle name="Ввод  2 7 3" xfId="737" xr:uid="{00000000-0005-0000-0000-0000E0020000}"/>
    <cellStyle name="Ввод  2 7 4" xfId="738" xr:uid="{00000000-0005-0000-0000-0000E1020000}"/>
    <cellStyle name="Ввод  2 8" xfId="739" xr:uid="{00000000-0005-0000-0000-0000E2020000}"/>
    <cellStyle name="Ввод  2 8 2" xfId="740" xr:uid="{00000000-0005-0000-0000-0000E3020000}"/>
    <cellStyle name="Ввод  2 8 2 2" xfId="741" xr:uid="{00000000-0005-0000-0000-0000E4020000}"/>
    <cellStyle name="Ввод  2 8 3" xfId="742" xr:uid="{00000000-0005-0000-0000-0000E5020000}"/>
    <cellStyle name="Ввод  2 8 4" xfId="743" xr:uid="{00000000-0005-0000-0000-0000E6020000}"/>
    <cellStyle name="Ввод  2 9" xfId="744" xr:uid="{00000000-0005-0000-0000-0000E7020000}"/>
    <cellStyle name="Ввод  2 9 2" xfId="745" xr:uid="{00000000-0005-0000-0000-0000E8020000}"/>
    <cellStyle name="Ввод  2 9 2 2" xfId="746" xr:uid="{00000000-0005-0000-0000-0000E9020000}"/>
    <cellStyle name="Ввод  2 9 3" xfId="747" xr:uid="{00000000-0005-0000-0000-0000EA020000}"/>
    <cellStyle name="Ввод  2 9 4" xfId="748" xr:uid="{00000000-0005-0000-0000-0000EB020000}"/>
    <cellStyle name="Ввод  20" xfId="749" xr:uid="{00000000-0005-0000-0000-0000EC020000}"/>
    <cellStyle name="Ввод  20 2" xfId="750" xr:uid="{00000000-0005-0000-0000-0000ED020000}"/>
    <cellStyle name="Ввод  20 2 2" xfId="751" xr:uid="{00000000-0005-0000-0000-0000EE020000}"/>
    <cellStyle name="Ввод  20 3" xfId="752" xr:uid="{00000000-0005-0000-0000-0000EF020000}"/>
    <cellStyle name="Ввод  20 4" xfId="753" xr:uid="{00000000-0005-0000-0000-0000F0020000}"/>
    <cellStyle name="Ввод  21" xfId="754" xr:uid="{00000000-0005-0000-0000-0000F1020000}"/>
    <cellStyle name="Ввод  21 2" xfId="755" xr:uid="{00000000-0005-0000-0000-0000F2020000}"/>
    <cellStyle name="Ввод  21 2 2" xfId="756" xr:uid="{00000000-0005-0000-0000-0000F3020000}"/>
    <cellStyle name="Ввод  21 3" xfId="757" xr:uid="{00000000-0005-0000-0000-0000F4020000}"/>
    <cellStyle name="Ввод  21 4" xfId="758" xr:uid="{00000000-0005-0000-0000-0000F5020000}"/>
    <cellStyle name="Ввод  22" xfId="759" xr:uid="{00000000-0005-0000-0000-0000F6020000}"/>
    <cellStyle name="Ввод  22 2" xfId="760" xr:uid="{00000000-0005-0000-0000-0000F7020000}"/>
    <cellStyle name="Ввод  22 2 2" xfId="761" xr:uid="{00000000-0005-0000-0000-0000F8020000}"/>
    <cellStyle name="Ввод  22 3" xfId="762" xr:uid="{00000000-0005-0000-0000-0000F9020000}"/>
    <cellStyle name="Ввод  22 4" xfId="763" xr:uid="{00000000-0005-0000-0000-0000FA020000}"/>
    <cellStyle name="Ввод  23" xfId="764" xr:uid="{00000000-0005-0000-0000-0000FB020000}"/>
    <cellStyle name="Ввод  23 2" xfId="765" xr:uid="{00000000-0005-0000-0000-0000FC020000}"/>
    <cellStyle name="Ввод  23 2 2" xfId="766" xr:uid="{00000000-0005-0000-0000-0000FD020000}"/>
    <cellStyle name="Ввод  23 3" xfId="767" xr:uid="{00000000-0005-0000-0000-0000FE020000}"/>
    <cellStyle name="Ввод  23 4" xfId="768" xr:uid="{00000000-0005-0000-0000-0000FF020000}"/>
    <cellStyle name="Ввод  24" xfId="769" xr:uid="{00000000-0005-0000-0000-000000030000}"/>
    <cellStyle name="Ввод  24 2" xfId="770" xr:uid="{00000000-0005-0000-0000-000001030000}"/>
    <cellStyle name="Ввод  24 2 2" xfId="771" xr:uid="{00000000-0005-0000-0000-000002030000}"/>
    <cellStyle name="Ввод  24 3" xfId="772" xr:uid="{00000000-0005-0000-0000-000003030000}"/>
    <cellStyle name="Ввод  24 4" xfId="773" xr:uid="{00000000-0005-0000-0000-000004030000}"/>
    <cellStyle name="Ввод  25" xfId="774" xr:uid="{00000000-0005-0000-0000-000005030000}"/>
    <cellStyle name="Ввод  25 2" xfId="775" xr:uid="{00000000-0005-0000-0000-000006030000}"/>
    <cellStyle name="Ввод  25 2 2" xfId="776" xr:uid="{00000000-0005-0000-0000-000007030000}"/>
    <cellStyle name="Ввод  25 3" xfId="777" xr:uid="{00000000-0005-0000-0000-000008030000}"/>
    <cellStyle name="Ввод  25 4" xfId="778" xr:uid="{00000000-0005-0000-0000-000009030000}"/>
    <cellStyle name="Ввод  26" xfId="779" xr:uid="{00000000-0005-0000-0000-00000A030000}"/>
    <cellStyle name="Ввод  26 2" xfId="780" xr:uid="{00000000-0005-0000-0000-00000B030000}"/>
    <cellStyle name="Ввод  26 2 2" xfId="781" xr:uid="{00000000-0005-0000-0000-00000C030000}"/>
    <cellStyle name="Ввод  26 3" xfId="782" xr:uid="{00000000-0005-0000-0000-00000D030000}"/>
    <cellStyle name="Ввод  26 4" xfId="783" xr:uid="{00000000-0005-0000-0000-00000E030000}"/>
    <cellStyle name="Ввод  27" xfId="784" xr:uid="{00000000-0005-0000-0000-00000F030000}"/>
    <cellStyle name="Ввод  27 2" xfId="785" xr:uid="{00000000-0005-0000-0000-000010030000}"/>
    <cellStyle name="Ввод  27 2 2" xfId="786" xr:uid="{00000000-0005-0000-0000-000011030000}"/>
    <cellStyle name="Ввод  27 3" xfId="787" xr:uid="{00000000-0005-0000-0000-000012030000}"/>
    <cellStyle name="Ввод  27 4" xfId="788" xr:uid="{00000000-0005-0000-0000-000013030000}"/>
    <cellStyle name="Ввод  28" xfId="789" xr:uid="{00000000-0005-0000-0000-000014030000}"/>
    <cellStyle name="Ввод  28 2" xfId="790" xr:uid="{00000000-0005-0000-0000-000015030000}"/>
    <cellStyle name="Ввод  28 2 2" xfId="791" xr:uid="{00000000-0005-0000-0000-000016030000}"/>
    <cellStyle name="Ввод  28 3" xfId="792" xr:uid="{00000000-0005-0000-0000-000017030000}"/>
    <cellStyle name="Ввод  28 4" xfId="793" xr:uid="{00000000-0005-0000-0000-000018030000}"/>
    <cellStyle name="Ввод  29" xfId="794" xr:uid="{00000000-0005-0000-0000-000019030000}"/>
    <cellStyle name="Ввод  29 2" xfId="795" xr:uid="{00000000-0005-0000-0000-00001A030000}"/>
    <cellStyle name="Ввод  29 2 2" xfId="796" xr:uid="{00000000-0005-0000-0000-00001B030000}"/>
    <cellStyle name="Ввод  29 3" xfId="797" xr:uid="{00000000-0005-0000-0000-00001C030000}"/>
    <cellStyle name="Ввод  29 4" xfId="798" xr:uid="{00000000-0005-0000-0000-00001D030000}"/>
    <cellStyle name="Ввод  3" xfId="799" xr:uid="{00000000-0005-0000-0000-00001E030000}"/>
    <cellStyle name="Ввод  3 2" xfId="800" xr:uid="{00000000-0005-0000-0000-00001F030000}"/>
    <cellStyle name="Ввод  3 2 2" xfId="801" xr:uid="{00000000-0005-0000-0000-000020030000}"/>
    <cellStyle name="Ввод  3 3" xfId="802" xr:uid="{00000000-0005-0000-0000-000021030000}"/>
    <cellStyle name="Ввод  3 4" xfId="803" xr:uid="{00000000-0005-0000-0000-000022030000}"/>
    <cellStyle name="Ввод  30" xfId="804" xr:uid="{00000000-0005-0000-0000-000023030000}"/>
    <cellStyle name="Ввод  30 2" xfId="805" xr:uid="{00000000-0005-0000-0000-000024030000}"/>
    <cellStyle name="Ввод  30 2 2" xfId="806" xr:uid="{00000000-0005-0000-0000-000025030000}"/>
    <cellStyle name="Ввод  30 3" xfId="807" xr:uid="{00000000-0005-0000-0000-000026030000}"/>
    <cellStyle name="Ввод  30 4" xfId="808" xr:uid="{00000000-0005-0000-0000-000027030000}"/>
    <cellStyle name="Ввод  31" xfId="809" xr:uid="{00000000-0005-0000-0000-000028030000}"/>
    <cellStyle name="Ввод  31 2" xfId="810" xr:uid="{00000000-0005-0000-0000-000029030000}"/>
    <cellStyle name="Ввод  31 2 2" xfId="811" xr:uid="{00000000-0005-0000-0000-00002A030000}"/>
    <cellStyle name="Ввод  31 3" xfId="812" xr:uid="{00000000-0005-0000-0000-00002B030000}"/>
    <cellStyle name="Ввод  31 4" xfId="813" xr:uid="{00000000-0005-0000-0000-00002C030000}"/>
    <cellStyle name="Ввод  32" xfId="814" xr:uid="{00000000-0005-0000-0000-00002D030000}"/>
    <cellStyle name="Ввод  32 2" xfId="815" xr:uid="{00000000-0005-0000-0000-00002E030000}"/>
    <cellStyle name="Ввод  32 2 2" xfId="816" xr:uid="{00000000-0005-0000-0000-00002F030000}"/>
    <cellStyle name="Ввод  32 3" xfId="817" xr:uid="{00000000-0005-0000-0000-000030030000}"/>
    <cellStyle name="Ввод  32 4" xfId="818" xr:uid="{00000000-0005-0000-0000-000031030000}"/>
    <cellStyle name="Ввод  33" xfId="819" xr:uid="{00000000-0005-0000-0000-000032030000}"/>
    <cellStyle name="Ввод  33 2" xfId="820" xr:uid="{00000000-0005-0000-0000-000033030000}"/>
    <cellStyle name="Ввод  33 2 2" xfId="821" xr:uid="{00000000-0005-0000-0000-000034030000}"/>
    <cellStyle name="Ввод  33 3" xfId="822" xr:uid="{00000000-0005-0000-0000-000035030000}"/>
    <cellStyle name="Ввод  33 4" xfId="823" xr:uid="{00000000-0005-0000-0000-000036030000}"/>
    <cellStyle name="Ввод  34" xfId="824" xr:uid="{00000000-0005-0000-0000-000037030000}"/>
    <cellStyle name="Ввод  34 2" xfId="825" xr:uid="{00000000-0005-0000-0000-000038030000}"/>
    <cellStyle name="Ввод  34 2 2" xfId="826" xr:uid="{00000000-0005-0000-0000-000039030000}"/>
    <cellStyle name="Ввод  34 3" xfId="827" xr:uid="{00000000-0005-0000-0000-00003A030000}"/>
    <cellStyle name="Ввод  34 4" xfId="828" xr:uid="{00000000-0005-0000-0000-00003B030000}"/>
    <cellStyle name="Ввод  35" xfId="829" xr:uid="{00000000-0005-0000-0000-00003C030000}"/>
    <cellStyle name="Ввод  35 2" xfId="830" xr:uid="{00000000-0005-0000-0000-00003D030000}"/>
    <cellStyle name="Ввод  35 2 2" xfId="831" xr:uid="{00000000-0005-0000-0000-00003E030000}"/>
    <cellStyle name="Ввод  35 3" xfId="832" xr:uid="{00000000-0005-0000-0000-00003F030000}"/>
    <cellStyle name="Ввод  35 4" xfId="833" xr:uid="{00000000-0005-0000-0000-000040030000}"/>
    <cellStyle name="Ввод  36" xfId="834" xr:uid="{00000000-0005-0000-0000-000041030000}"/>
    <cellStyle name="Ввод  36 2" xfId="835" xr:uid="{00000000-0005-0000-0000-000042030000}"/>
    <cellStyle name="Ввод  36 2 2" xfId="836" xr:uid="{00000000-0005-0000-0000-000043030000}"/>
    <cellStyle name="Ввод  36 3" xfId="837" xr:uid="{00000000-0005-0000-0000-000044030000}"/>
    <cellStyle name="Ввод  36 4" xfId="838" xr:uid="{00000000-0005-0000-0000-000045030000}"/>
    <cellStyle name="Ввод  4" xfId="839" xr:uid="{00000000-0005-0000-0000-000046030000}"/>
    <cellStyle name="Ввод  4 2" xfId="840" xr:uid="{00000000-0005-0000-0000-000047030000}"/>
    <cellStyle name="Ввод  4 2 2" xfId="841" xr:uid="{00000000-0005-0000-0000-000048030000}"/>
    <cellStyle name="Ввод  4 3" xfId="842" xr:uid="{00000000-0005-0000-0000-000049030000}"/>
    <cellStyle name="Ввод  4 4" xfId="843" xr:uid="{00000000-0005-0000-0000-00004A030000}"/>
    <cellStyle name="Ввод  5" xfId="844" xr:uid="{00000000-0005-0000-0000-00004B030000}"/>
    <cellStyle name="Ввод  5 2" xfId="845" xr:uid="{00000000-0005-0000-0000-00004C030000}"/>
    <cellStyle name="Ввод  5 2 2" xfId="846" xr:uid="{00000000-0005-0000-0000-00004D030000}"/>
    <cellStyle name="Ввод  5 3" xfId="847" xr:uid="{00000000-0005-0000-0000-00004E030000}"/>
    <cellStyle name="Ввод  5 4" xfId="848" xr:uid="{00000000-0005-0000-0000-00004F030000}"/>
    <cellStyle name="Ввод  6" xfId="849" xr:uid="{00000000-0005-0000-0000-000050030000}"/>
    <cellStyle name="Ввод  6 2" xfId="850" xr:uid="{00000000-0005-0000-0000-000051030000}"/>
    <cellStyle name="Ввод  6 2 2" xfId="851" xr:uid="{00000000-0005-0000-0000-000052030000}"/>
    <cellStyle name="Ввод  6 3" xfId="852" xr:uid="{00000000-0005-0000-0000-000053030000}"/>
    <cellStyle name="Ввод  6 4" xfId="853" xr:uid="{00000000-0005-0000-0000-000054030000}"/>
    <cellStyle name="Ввод  7" xfId="854" xr:uid="{00000000-0005-0000-0000-000055030000}"/>
    <cellStyle name="Ввод  7 2" xfId="855" xr:uid="{00000000-0005-0000-0000-000056030000}"/>
    <cellStyle name="Ввод  7 2 2" xfId="856" xr:uid="{00000000-0005-0000-0000-000057030000}"/>
    <cellStyle name="Ввод  7 3" xfId="857" xr:uid="{00000000-0005-0000-0000-000058030000}"/>
    <cellStyle name="Ввод  7 4" xfId="858" xr:uid="{00000000-0005-0000-0000-000059030000}"/>
    <cellStyle name="Ввод  8" xfId="859" xr:uid="{00000000-0005-0000-0000-00005A030000}"/>
    <cellStyle name="Ввод  8 2" xfId="860" xr:uid="{00000000-0005-0000-0000-00005B030000}"/>
    <cellStyle name="Ввод  8 2 2" xfId="861" xr:uid="{00000000-0005-0000-0000-00005C030000}"/>
    <cellStyle name="Ввод  8 3" xfId="862" xr:uid="{00000000-0005-0000-0000-00005D030000}"/>
    <cellStyle name="Ввод  8 4" xfId="863" xr:uid="{00000000-0005-0000-0000-00005E030000}"/>
    <cellStyle name="Ввод  9" xfId="864" xr:uid="{00000000-0005-0000-0000-00005F030000}"/>
    <cellStyle name="Ввод  9 2" xfId="865" xr:uid="{00000000-0005-0000-0000-000060030000}"/>
    <cellStyle name="Ввод  9 2 2" xfId="866" xr:uid="{00000000-0005-0000-0000-000061030000}"/>
    <cellStyle name="Ввод  9 3" xfId="867" xr:uid="{00000000-0005-0000-0000-000062030000}"/>
    <cellStyle name="Ввод  9 4" xfId="868" xr:uid="{00000000-0005-0000-0000-000063030000}"/>
    <cellStyle name="ВедРесурсов" xfId="869" xr:uid="{00000000-0005-0000-0000-000064030000}"/>
    <cellStyle name="ВедРесурсов 2" xfId="870" xr:uid="{00000000-0005-0000-0000-000065030000}"/>
    <cellStyle name="ВедРесурсов 2 2" xfId="871" xr:uid="{00000000-0005-0000-0000-000066030000}"/>
    <cellStyle name="ВедРесурсов 3" xfId="872" xr:uid="{00000000-0005-0000-0000-000067030000}"/>
    <cellStyle name="ВедРесурсов 4" xfId="873" xr:uid="{00000000-0005-0000-0000-000068030000}"/>
    <cellStyle name="ВедРесурсовАкт" xfId="874" xr:uid="{00000000-0005-0000-0000-000069030000}"/>
    <cellStyle name="Вывод 10" xfId="875" xr:uid="{00000000-0005-0000-0000-00006A030000}"/>
    <cellStyle name="Вывод 10 2" xfId="876" xr:uid="{00000000-0005-0000-0000-00006B030000}"/>
    <cellStyle name="Вывод 10 2 2" xfId="877" xr:uid="{00000000-0005-0000-0000-00006C030000}"/>
    <cellStyle name="Вывод 10 3" xfId="878" xr:uid="{00000000-0005-0000-0000-00006D030000}"/>
    <cellStyle name="Вывод 10 4" xfId="879" xr:uid="{00000000-0005-0000-0000-00006E030000}"/>
    <cellStyle name="Вывод 11" xfId="880" xr:uid="{00000000-0005-0000-0000-00006F030000}"/>
    <cellStyle name="Вывод 11 2" xfId="881" xr:uid="{00000000-0005-0000-0000-000070030000}"/>
    <cellStyle name="Вывод 11 2 2" xfId="882" xr:uid="{00000000-0005-0000-0000-000071030000}"/>
    <cellStyle name="Вывод 11 3" xfId="883" xr:uid="{00000000-0005-0000-0000-000072030000}"/>
    <cellStyle name="Вывод 11 4" xfId="884" xr:uid="{00000000-0005-0000-0000-000073030000}"/>
    <cellStyle name="Вывод 12" xfId="885" xr:uid="{00000000-0005-0000-0000-000074030000}"/>
    <cellStyle name="Вывод 12 2" xfId="886" xr:uid="{00000000-0005-0000-0000-000075030000}"/>
    <cellStyle name="Вывод 12 2 2" xfId="887" xr:uid="{00000000-0005-0000-0000-000076030000}"/>
    <cellStyle name="Вывод 12 3" xfId="888" xr:uid="{00000000-0005-0000-0000-000077030000}"/>
    <cellStyle name="Вывод 12 4" xfId="889" xr:uid="{00000000-0005-0000-0000-000078030000}"/>
    <cellStyle name="Вывод 13" xfId="890" xr:uid="{00000000-0005-0000-0000-000079030000}"/>
    <cellStyle name="Вывод 13 2" xfId="891" xr:uid="{00000000-0005-0000-0000-00007A030000}"/>
    <cellStyle name="Вывод 13 2 2" xfId="892" xr:uid="{00000000-0005-0000-0000-00007B030000}"/>
    <cellStyle name="Вывод 13 3" xfId="893" xr:uid="{00000000-0005-0000-0000-00007C030000}"/>
    <cellStyle name="Вывод 13 4" xfId="894" xr:uid="{00000000-0005-0000-0000-00007D030000}"/>
    <cellStyle name="Вывод 14" xfId="895" xr:uid="{00000000-0005-0000-0000-00007E030000}"/>
    <cellStyle name="Вывод 14 2" xfId="896" xr:uid="{00000000-0005-0000-0000-00007F030000}"/>
    <cellStyle name="Вывод 14 2 2" xfId="897" xr:uid="{00000000-0005-0000-0000-000080030000}"/>
    <cellStyle name="Вывод 14 3" xfId="898" xr:uid="{00000000-0005-0000-0000-000081030000}"/>
    <cellStyle name="Вывод 14 4" xfId="899" xr:uid="{00000000-0005-0000-0000-000082030000}"/>
    <cellStyle name="Вывод 15" xfId="900" xr:uid="{00000000-0005-0000-0000-000083030000}"/>
    <cellStyle name="Вывод 15 2" xfId="901" xr:uid="{00000000-0005-0000-0000-000084030000}"/>
    <cellStyle name="Вывод 15 2 2" xfId="902" xr:uid="{00000000-0005-0000-0000-000085030000}"/>
    <cellStyle name="Вывод 15 3" xfId="903" xr:uid="{00000000-0005-0000-0000-000086030000}"/>
    <cellStyle name="Вывод 15 4" xfId="904" xr:uid="{00000000-0005-0000-0000-000087030000}"/>
    <cellStyle name="Вывод 16" xfId="905" xr:uid="{00000000-0005-0000-0000-000088030000}"/>
    <cellStyle name="Вывод 16 2" xfId="906" xr:uid="{00000000-0005-0000-0000-000089030000}"/>
    <cellStyle name="Вывод 16 2 2" xfId="907" xr:uid="{00000000-0005-0000-0000-00008A030000}"/>
    <cellStyle name="Вывод 16 3" xfId="908" xr:uid="{00000000-0005-0000-0000-00008B030000}"/>
    <cellStyle name="Вывод 16 4" xfId="909" xr:uid="{00000000-0005-0000-0000-00008C030000}"/>
    <cellStyle name="Вывод 17" xfId="910" xr:uid="{00000000-0005-0000-0000-00008D030000}"/>
    <cellStyle name="Вывод 17 2" xfId="911" xr:uid="{00000000-0005-0000-0000-00008E030000}"/>
    <cellStyle name="Вывод 17 2 2" xfId="912" xr:uid="{00000000-0005-0000-0000-00008F030000}"/>
    <cellStyle name="Вывод 17 3" xfId="913" xr:uid="{00000000-0005-0000-0000-000090030000}"/>
    <cellStyle name="Вывод 17 4" xfId="914" xr:uid="{00000000-0005-0000-0000-000091030000}"/>
    <cellStyle name="Вывод 18" xfId="915" xr:uid="{00000000-0005-0000-0000-000092030000}"/>
    <cellStyle name="Вывод 18 2" xfId="916" xr:uid="{00000000-0005-0000-0000-000093030000}"/>
    <cellStyle name="Вывод 18 2 2" xfId="917" xr:uid="{00000000-0005-0000-0000-000094030000}"/>
    <cellStyle name="Вывод 18 3" xfId="918" xr:uid="{00000000-0005-0000-0000-000095030000}"/>
    <cellStyle name="Вывод 18 4" xfId="919" xr:uid="{00000000-0005-0000-0000-000096030000}"/>
    <cellStyle name="Вывод 19" xfId="920" xr:uid="{00000000-0005-0000-0000-000097030000}"/>
    <cellStyle name="Вывод 19 2" xfId="921" xr:uid="{00000000-0005-0000-0000-000098030000}"/>
    <cellStyle name="Вывод 19 2 2" xfId="922" xr:uid="{00000000-0005-0000-0000-000099030000}"/>
    <cellStyle name="Вывод 19 3" xfId="923" xr:uid="{00000000-0005-0000-0000-00009A030000}"/>
    <cellStyle name="Вывод 19 4" xfId="924" xr:uid="{00000000-0005-0000-0000-00009B030000}"/>
    <cellStyle name="Вывод 2" xfId="925" xr:uid="{00000000-0005-0000-0000-00009C030000}"/>
    <cellStyle name="Вывод 2 10" xfId="926" xr:uid="{00000000-0005-0000-0000-00009D030000}"/>
    <cellStyle name="Вывод 2 10 2" xfId="927" xr:uid="{00000000-0005-0000-0000-00009E030000}"/>
    <cellStyle name="Вывод 2 10 2 2" xfId="928" xr:uid="{00000000-0005-0000-0000-00009F030000}"/>
    <cellStyle name="Вывод 2 10 3" xfId="929" xr:uid="{00000000-0005-0000-0000-0000A0030000}"/>
    <cellStyle name="Вывод 2 10 4" xfId="930" xr:uid="{00000000-0005-0000-0000-0000A1030000}"/>
    <cellStyle name="Вывод 2 11" xfId="931" xr:uid="{00000000-0005-0000-0000-0000A2030000}"/>
    <cellStyle name="Вывод 2 11 2" xfId="932" xr:uid="{00000000-0005-0000-0000-0000A3030000}"/>
    <cellStyle name="Вывод 2 11 2 2" xfId="933" xr:uid="{00000000-0005-0000-0000-0000A4030000}"/>
    <cellStyle name="Вывод 2 11 3" xfId="934" xr:uid="{00000000-0005-0000-0000-0000A5030000}"/>
    <cellStyle name="Вывод 2 11 4" xfId="935" xr:uid="{00000000-0005-0000-0000-0000A6030000}"/>
    <cellStyle name="Вывод 2 12" xfId="936" xr:uid="{00000000-0005-0000-0000-0000A7030000}"/>
    <cellStyle name="Вывод 2 12 2" xfId="937" xr:uid="{00000000-0005-0000-0000-0000A8030000}"/>
    <cellStyle name="Вывод 2 12 2 2" xfId="938" xr:uid="{00000000-0005-0000-0000-0000A9030000}"/>
    <cellStyle name="Вывод 2 12 3" xfId="939" xr:uid="{00000000-0005-0000-0000-0000AA030000}"/>
    <cellStyle name="Вывод 2 12 4" xfId="940" xr:uid="{00000000-0005-0000-0000-0000AB030000}"/>
    <cellStyle name="Вывод 2 13" xfId="941" xr:uid="{00000000-0005-0000-0000-0000AC030000}"/>
    <cellStyle name="Вывод 2 13 2" xfId="942" xr:uid="{00000000-0005-0000-0000-0000AD030000}"/>
    <cellStyle name="Вывод 2 13 2 2" xfId="943" xr:uid="{00000000-0005-0000-0000-0000AE030000}"/>
    <cellStyle name="Вывод 2 13 3" xfId="944" xr:uid="{00000000-0005-0000-0000-0000AF030000}"/>
    <cellStyle name="Вывод 2 13 4" xfId="945" xr:uid="{00000000-0005-0000-0000-0000B0030000}"/>
    <cellStyle name="Вывод 2 14" xfId="946" xr:uid="{00000000-0005-0000-0000-0000B1030000}"/>
    <cellStyle name="Вывод 2 14 2" xfId="947" xr:uid="{00000000-0005-0000-0000-0000B2030000}"/>
    <cellStyle name="Вывод 2 14 2 2" xfId="948" xr:uid="{00000000-0005-0000-0000-0000B3030000}"/>
    <cellStyle name="Вывод 2 14 3" xfId="949" xr:uid="{00000000-0005-0000-0000-0000B4030000}"/>
    <cellStyle name="Вывод 2 14 4" xfId="950" xr:uid="{00000000-0005-0000-0000-0000B5030000}"/>
    <cellStyle name="Вывод 2 15" xfId="951" xr:uid="{00000000-0005-0000-0000-0000B6030000}"/>
    <cellStyle name="Вывод 2 15 2" xfId="952" xr:uid="{00000000-0005-0000-0000-0000B7030000}"/>
    <cellStyle name="Вывод 2 15 2 2" xfId="953" xr:uid="{00000000-0005-0000-0000-0000B8030000}"/>
    <cellStyle name="Вывод 2 15 3" xfId="954" xr:uid="{00000000-0005-0000-0000-0000B9030000}"/>
    <cellStyle name="Вывод 2 15 4" xfId="955" xr:uid="{00000000-0005-0000-0000-0000BA030000}"/>
    <cellStyle name="Вывод 2 16" xfId="956" xr:uid="{00000000-0005-0000-0000-0000BB030000}"/>
    <cellStyle name="Вывод 2 16 2" xfId="957" xr:uid="{00000000-0005-0000-0000-0000BC030000}"/>
    <cellStyle name="Вывод 2 16 2 2" xfId="958" xr:uid="{00000000-0005-0000-0000-0000BD030000}"/>
    <cellStyle name="Вывод 2 16 3" xfId="959" xr:uid="{00000000-0005-0000-0000-0000BE030000}"/>
    <cellStyle name="Вывод 2 16 4" xfId="960" xr:uid="{00000000-0005-0000-0000-0000BF030000}"/>
    <cellStyle name="Вывод 2 17" xfId="961" xr:uid="{00000000-0005-0000-0000-0000C0030000}"/>
    <cellStyle name="Вывод 2 17 2" xfId="962" xr:uid="{00000000-0005-0000-0000-0000C1030000}"/>
    <cellStyle name="Вывод 2 17 2 2" xfId="963" xr:uid="{00000000-0005-0000-0000-0000C2030000}"/>
    <cellStyle name="Вывод 2 17 3" xfId="964" xr:uid="{00000000-0005-0000-0000-0000C3030000}"/>
    <cellStyle name="Вывод 2 17 4" xfId="965" xr:uid="{00000000-0005-0000-0000-0000C4030000}"/>
    <cellStyle name="Вывод 2 18" xfId="966" xr:uid="{00000000-0005-0000-0000-0000C5030000}"/>
    <cellStyle name="Вывод 2 18 2" xfId="967" xr:uid="{00000000-0005-0000-0000-0000C6030000}"/>
    <cellStyle name="Вывод 2 18 2 2" xfId="968" xr:uid="{00000000-0005-0000-0000-0000C7030000}"/>
    <cellStyle name="Вывод 2 18 3" xfId="969" xr:uid="{00000000-0005-0000-0000-0000C8030000}"/>
    <cellStyle name="Вывод 2 18 4" xfId="970" xr:uid="{00000000-0005-0000-0000-0000C9030000}"/>
    <cellStyle name="Вывод 2 19" xfId="971" xr:uid="{00000000-0005-0000-0000-0000CA030000}"/>
    <cellStyle name="Вывод 2 19 2" xfId="972" xr:uid="{00000000-0005-0000-0000-0000CB030000}"/>
    <cellStyle name="Вывод 2 19 2 2" xfId="973" xr:uid="{00000000-0005-0000-0000-0000CC030000}"/>
    <cellStyle name="Вывод 2 19 3" xfId="974" xr:uid="{00000000-0005-0000-0000-0000CD030000}"/>
    <cellStyle name="Вывод 2 19 4" xfId="975" xr:uid="{00000000-0005-0000-0000-0000CE030000}"/>
    <cellStyle name="Вывод 2 2" xfId="976" xr:uid="{00000000-0005-0000-0000-0000CF030000}"/>
    <cellStyle name="Вывод 2 2 2" xfId="977" xr:uid="{00000000-0005-0000-0000-0000D0030000}"/>
    <cellStyle name="Вывод 2 2 2 2" xfId="978" xr:uid="{00000000-0005-0000-0000-0000D1030000}"/>
    <cellStyle name="Вывод 2 2 3" xfId="979" xr:uid="{00000000-0005-0000-0000-0000D2030000}"/>
    <cellStyle name="Вывод 2 2 4" xfId="980" xr:uid="{00000000-0005-0000-0000-0000D3030000}"/>
    <cellStyle name="Вывод 2 20" xfId="981" xr:uid="{00000000-0005-0000-0000-0000D4030000}"/>
    <cellStyle name="Вывод 2 20 2" xfId="982" xr:uid="{00000000-0005-0000-0000-0000D5030000}"/>
    <cellStyle name="Вывод 2 20 2 2" xfId="983" xr:uid="{00000000-0005-0000-0000-0000D6030000}"/>
    <cellStyle name="Вывод 2 20 3" xfId="984" xr:uid="{00000000-0005-0000-0000-0000D7030000}"/>
    <cellStyle name="Вывод 2 20 4" xfId="985" xr:uid="{00000000-0005-0000-0000-0000D8030000}"/>
    <cellStyle name="Вывод 2 21" xfId="986" xr:uid="{00000000-0005-0000-0000-0000D9030000}"/>
    <cellStyle name="Вывод 2 21 2" xfId="987" xr:uid="{00000000-0005-0000-0000-0000DA030000}"/>
    <cellStyle name="Вывод 2 21 2 2" xfId="988" xr:uid="{00000000-0005-0000-0000-0000DB030000}"/>
    <cellStyle name="Вывод 2 21 3" xfId="989" xr:uid="{00000000-0005-0000-0000-0000DC030000}"/>
    <cellStyle name="Вывод 2 21 4" xfId="990" xr:uid="{00000000-0005-0000-0000-0000DD030000}"/>
    <cellStyle name="Вывод 2 22" xfId="991" xr:uid="{00000000-0005-0000-0000-0000DE030000}"/>
    <cellStyle name="Вывод 2 22 2" xfId="992" xr:uid="{00000000-0005-0000-0000-0000DF030000}"/>
    <cellStyle name="Вывод 2 22 2 2" xfId="993" xr:uid="{00000000-0005-0000-0000-0000E0030000}"/>
    <cellStyle name="Вывод 2 22 3" xfId="994" xr:uid="{00000000-0005-0000-0000-0000E1030000}"/>
    <cellStyle name="Вывод 2 22 4" xfId="995" xr:uid="{00000000-0005-0000-0000-0000E2030000}"/>
    <cellStyle name="Вывод 2 23" xfId="996" xr:uid="{00000000-0005-0000-0000-0000E3030000}"/>
    <cellStyle name="Вывод 2 23 2" xfId="997" xr:uid="{00000000-0005-0000-0000-0000E4030000}"/>
    <cellStyle name="Вывод 2 23 2 2" xfId="998" xr:uid="{00000000-0005-0000-0000-0000E5030000}"/>
    <cellStyle name="Вывод 2 23 3" xfId="999" xr:uid="{00000000-0005-0000-0000-0000E6030000}"/>
    <cellStyle name="Вывод 2 23 4" xfId="1000" xr:uid="{00000000-0005-0000-0000-0000E7030000}"/>
    <cellStyle name="Вывод 2 24" xfId="1001" xr:uid="{00000000-0005-0000-0000-0000E8030000}"/>
    <cellStyle name="Вывод 2 24 2" xfId="1002" xr:uid="{00000000-0005-0000-0000-0000E9030000}"/>
    <cellStyle name="Вывод 2 24 2 2" xfId="1003" xr:uid="{00000000-0005-0000-0000-0000EA030000}"/>
    <cellStyle name="Вывод 2 24 3" xfId="1004" xr:uid="{00000000-0005-0000-0000-0000EB030000}"/>
    <cellStyle name="Вывод 2 24 4" xfId="1005" xr:uid="{00000000-0005-0000-0000-0000EC030000}"/>
    <cellStyle name="Вывод 2 25" xfId="1006" xr:uid="{00000000-0005-0000-0000-0000ED030000}"/>
    <cellStyle name="Вывод 2 25 2" xfId="1007" xr:uid="{00000000-0005-0000-0000-0000EE030000}"/>
    <cellStyle name="Вывод 2 25 2 2" xfId="1008" xr:uid="{00000000-0005-0000-0000-0000EF030000}"/>
    <cellStyle name="Вывод 2 25 3" xfId="1009" xr:uid="{00000000-0005-0000-0000-0000F0030000}"/>
    <cellStyle name="Вывод 2 25 4" xfId="1010" xr:uid="{00000000-0005-0000-0000-0000F1030000}"/>
    <cellStyle name="Вывод 2 26" xfId="1011" xr:uid="{00000000-0005-0000-0000-0000F2030000}"/>
    <cellStyle name="Вывод 2 26 2" xfId="1012" xr:uid="{00000000-0005-0000-0000-0000F3030000}"/>
    <cellStyle name="Вывод 2 26 2 2" xfId="1013" xr:uid="{00000000-0005-0000-0000-0000F4030000}"/>
    <cellStyle name="Вывод 2 26 3" xfId="1014" xr:uid="{00000000-0005-0000-0000-0000F5030000}"/>
    <cellStyle name="Вывод 2 26 4" xfId="1015" xr:uid="{00000000-0005-0000-0000-0000F6030000}"/>
    <cellStyle name="Вывод 2 27" xfId="1016" xr:uid="{00000000-0005-0000-0000-0000F7030000}"/>
    <cellStyle name="Вывод 2 27 2" xfId="1017" xr:uid="{00000000-0005-0000-0000-0000F8030000}"/>
    <cellStyle name="Вывод 2 27 2 2" xfId="1018" xr:uid="{00000000-0005-0000-0000-0000F9030000}"/>
    <cellStyle name="Вывод 2 27 3" xfId="1019" xr:uid="{00000000-0005-0000-0000-0000FA030000}"/>
    <cellStyle name="Вывод 2 27 4" xfId="1020" xr:uid="{00000000-0005-0000-0000-0000FB030000}"/>
    <cellStyle name="Вывод 2 28" xfId="1021" xr:uid="{00000000-0005-0000-0000-0000FC030000}"/>
    <cellStyle name="Вывод 2 28 2" xfId="1022" xr:uid="{00000000-0005-0000-0000-0000FD030000}"/>
    <cellStyle name="Вывод 2 28 2 2" xfId="1023" xr:uid="{00000000-0005-0000-0000-0000FE030000}"/>
    <cellStyle name="Вывод 2 28 3" xfId="1024" xr:uid="{00000000-0005-0000-0000-0000FF030000}"/>
    <cellStyle name="Вывод 2 28 4" xfId="1025" xr:uid="{00000000-0005-0000-0000-000000040000}"/>
    <cellStyle name="Вывод 2 29" xfId="1026" xr:uid="{00000000-0005-0000-0000-000001040000}"/>
    <cellStyle name="Вывод 2 29 2" xfId="1027" xr:uid="{00000000-0005-0000-0000-000002040000}"/>
    <cellStyle name="Вывод 2 29 2 2" xfId="1028" xr:uid="{00000000-0005-0000-0000-000003040000}"/>
    <cellStyle name="Вывод 2 29 3" xfId="1029" xr:uid="{00000000-0005-0000-0000-000004040000}"/>
    <cellStyle name="Вывод 2 29 4" xfId="1030" xr:uid="{00000000-0005-0000-0000-000005040000}"/>
    <cellStyle name="Вывод 2 3" xfId="1031" xr:uid="{00000000-0005-0000-0000-000006040000}"/>
    <cellStyle name="Вывод 2 3 2" xfId="1032" xr:uid="{00000000-0005-0000-0000-000007040000}"/>
    <cellStyle name="Вывод 2 3 2 2" xfId="1033" xr:uid="{00000000-0005-0000-0000-000008040000}"/>
    <cellStyle name="Вывод 2 3 3" xfId="1034" xr:uid="{00000000-0005-0000-0000-000009040000}"/>
    <cellStyle name="Вывод 2 3 4" xfId="1035" xr:uid="{00000000-0005-0000-0000-00000A040000}"/>
    <cellStyle name="Вывод 2 30" xfId="1036" xr:uid="{00000000-0005-0000-0000-00000B040000}"/>
    <cellStyle name="Вывод 2 30 2" xfId="1037" xr:uid="{00000000-0005-0000-0000-00000C040000}"/>
    <cellStyle name="Вывод 2 30 2 2" xfId="1038" xr:uid="{00000000-0005-0000-0000-00000D040000}"/>
    <cellStyle name="Вывод 2 30 3" xfId="1039" xr:uid="{00000000-0005-0000-0000-00000E040000}"/>
    <cellStyle name="Вывод 2 30 4" xfId="1040" xr:uid="{00000000-0005-0000-0000-00000F040000}"/>
    <cellStyle name="Вывод 2 31" xfId="1041" xr:uid="{00000000-0005-0000-0000-000010040000}"/>
    <cellStyle name="Вывод 2 31 2" xfId="1042" xr:uid="{00000000-0005-0000-0000-000011040000}"/>
    <cellStyle name="Вывод 2 32" xfId="1043" xr:uid="{00000000-0005-0000-0000-000012040000}"/>
    <cellStyle name="Вывод 2 33" xfId="1044" xr:uid="{00000000-0005-0000-0000-000013040000}"/>
    <cellStyle name="Вывод 2 4" xfId="1045" xr:uid="{00000000-0005-0000-0000-000014040000}"/>
    <cellStyle name="Вывод 2 4 2" xfId="1046" xr:uid="{00000000-0005-0000-0000-000015040000}"/>
    <cellStyle name="Вывод 2 4 2 2" xfId="1047" xr:uid="{00000000-0005-0000-0000-000016040000}"/>
    <cellStyle name="Вывод 2 4 3" xfId="1048" xr:uid="{00000000-0005-0000-0000-000017040000}"/>
    <cellStyle name="Вывод 2 4 4" xfId="1049" xr:uid="{00000000-0005-0000-0000-000018040000}"/>
    <cellStyle name="Вывод 2 5" xfId="1050" xr:uid="{00000000-0005-0000-0000-000019040000}"/>
    <cellStyle name="Вывод 2 5 2" xfId="1051" xr:uid="{00000000-0005-0000-0000-00001A040000}"/>
    <cellStyle name="Вывод 2 5 2 2" xfId="1052" xr:uid="{00000000-0005-0000-0000-00001B040000}"/>
    <cellStyle name="Вывод 2 5 3" xfId="1053" xr:uid="{00000000-0005-0000-0000-00001C040000}"/>
    <cellStyle name="Вывод 2 5 4" xfId="1054" xr:uid="{00000000-0005-0000-0000-00001D040000}"/>
    <cellStyle name="Вывод 2 6" xfId="1055" xr:uid="{00000000-0005-0000-0000-00001E040000}"/>
    <cellStyle name="Вывод 2 6 2" xfId="1056" xr:uid="{00000000-0005-0000-0000-00001F040000}"/>
    <cellStyle name="Вывод 2 6 2 2" xfId="1057" xr:uid="{00000000-0005-0000-0000-000020040000}"/>
    <cellStyle name="Вывод 2 6 3" xfId="1058" xr:uid="{00000000-0005-0000-0000-000021040000}"/>
    <cellStyle name="Вывод 2 6 4" xfId="1059" xr:uid="{00000000-0005-0000-0000-000022040000}"/>
    <cellStyle name="Вывод 2 7" xfId="1060" xr:uid="{00000000-0005-0000-0000-000023040000}"/>
    <cellStyle name="Вывод 2 7 2" xfId="1061" xr:uid="{00000000-0005-0000-0000-000024040000}"/>
    <cellStyle name="Вывод 2 7 2 2" xfId="1062" xr:uid="{00000000-0005-0000-0000-000025040000}"/>
    <cellStyle name="Вывод 2 7 3" xfId="1063" xr:uid="{00000000-0005-0000-0000-000026040000}"/>
    <cellStyle name="Вывод 2 7 4" xfId="1064" xr:uid="{00000000-0005-0000-0000-000027040000}"/>
    <cellStyle name="Вывод 2 8" xfId="1065" xr:uid="{00000000-0005-0000-0000-000028040000}"/>
    <cellStyle name="Вывод 2 8 2" xfId="1066" xr:uid="{00000000-0005-0000-0000-000029040000}"/>
    <cellStyle name="Вывод 2 8 2 2" xfId="1067" xr:uid="{00000000-0005-0000-0000-00002A040000}"/>
    <cellStyle name="Вывод 2 8 3" xfId="1068" xr:uid="{00000000-0005-0000-0000-00002B040000}"/>
    <cellStyle name="Вывод 2 8 4" xfId="1069" xr:uid="{00000000-0005-0000-0000-00002C040000}"/>
    <cellStyle name="Вывод 2 9" xfId="1070" xr:uid="{00000000-0005-0000-0000-00002D040000}"/>
    <cellStyle name="Вывод 2 9 2" xfId="1071" xr:uid="{00000000-0005-0000-0000-00002E040000}"/>
    <cellStyle name="Вывод 2 9 2 2" xfId="1072" xr:uid="{00000000-0005-0000-0000-00002F040000}"/>
    <cellStyle name="Вывод 2 9 3" xfId="1073" xr:uid="{00000000-0005-0000-0000-000030040000}"/>
    <cellStyle name="Вывод 2 9 4" xfId="1074" xr:uid="{00000000-0005-0000-0000-000031040000}"/>
    <cellStyle name="Вывод 20" xfId="1075" xr:uid="{00000000-0005-0000-0000-000032040000}"/>
    <cellStyle name="Вывод 20 2" xfId="1076" xr:uid="{00000000-0005-0000-0000-000033040000}"/>
    <cellStyle name="Вывод 20 2 2" xfId="1077" xr:uid="{00000000-0005-0000-0000-000034040000}"/>
    <cellStyle name="Вывод 20 3" xfId="1078" xr:uid="{00000000-0005-0000-0000-000035040000}"/>
    <cellStyle name="Вывод 20 4" xfId="1079" xr:uid="{00000000-0005-0000-0000-000036040000}"/>
    <cellStyle name="Вывод 21" xfId="1080" xr:uid="{00000000-0005-0000-0000-000037040000}"/>
    <cellStyle name="Вывод 21 2" xfId="1081" xr:uid="{00000000-0005-0000-0000-000038040000}"/>
    <cellStyle name="Вывод 21 2 2" xfId="1082" xr:uid="{00000000-0005-0000-0000-000039040000}"/>
    <cellStyle name="Вывод 21 3" xfId="1083" xr:uid="{00000000-0005-0000-0000-00003A040000}"/>
    <cellStyle name="Вывод 21 4" xfId="1084" xr:uid="{00000000-0005-0000-0000-00003B040000}"/>
    <cellStyle name="Вывод 22" xfId="1085" xr:uid="{00000000-0005-0000-0000-00003C040000}"/>
    <cellStyle name="Вывод 22 2" xfId="1086" xr:uid="{00000000-0005-0000-0000-00003D040000}"/>
    <cellStyle name="Вывод 22 2 2" xfId="1087" xr:uid="{00000000-0005-0000-0000-00003E040000}"/>
    <cellStyle name="Вывод 22 3" xfId="1088" xr:uid="{00000000-0005-0000-0000-00003F040000}"/>
    <cellStyle name="Вывод 22 4" xfId="1089" xr:uid="{00000000-0005-0000-0000-000040040000}"/>
    <cellStyle name="Вывод 23" xfId="1090" xr:uid="{00000000-0005-0000-0000-000041040000}"/>
    <cellStyle name="Вывод 23 2" xfId="1091" xr:uid="{00000000-0005-0000-0000-000042040000}"/>
    <cellStyle name="Вывод 23 2 2" xfId="1092" xr:uid="{00000000-0005-0000-0000-000043040000}"/>
    <cellStyle name="Вывод 23 3" xfId="1093" xr:uid="{00000000-0005-0000-0000-000044040000}"/>
    <cellStyle name="Вывод 23 4" xfId="1094" xr:uid="{00000000-0005-0000-0000-000045040000}"/>
    <cellStyle name="Вывод 24" xfId="1095" xr:uid="{00000000-0005-0000-0000-000046040000}"/>
    <cellStyle name="Вывод 24 2" xfId="1096" xr:uid="{00000000-0005-0000-0000-000047040000}"/>
    <cellStyle name="Вывод 24 2 2" xfId="1097" xr:uid="{00000000-0005-0000-0000-000048040000}"/>
    <cellStyle name="Вывод 24 3" xfId="1098" xr:uid="{00000000-0005-0000-0000-000049040000}"/>
    <cellStyle name="Вывод 24 4" xfId="1099" xr:uid="{00000000-0005-0000-0000-00004A040000}"/>
    <cellStyle name="Вывод 25" xfId="1100" xr:uid="{00000000-0005-0000-0000-00004B040000}"/>
    <cellStyle name="Вывод 25 2" xfId="1101" xr:uid="{00000000-0005-0000-0000-00004C040000}"/>
    <cellStyle name="Вывод 25 2 2" xfId="1102" xr:uid="{00000000-0005-0000-0000-00004D040000}"/>
    <cellStyle name="Вывод 25 3" xfId="1103" xr:uid="{00000000-0005-0000-0000-00004E040000}"/>
    <cellStyle name="Вывод 25 4" xfId="1104" xr:uid="{00000000-0005-0000-0000-00004F040000}"/>
    <cellStyle name="Вывод 26" xfId="1105" xr:uid="{00000000-0005-0000-0000-000050040000}"/>
    <cellStyle name="Вывод 26 2" xfId="1106" xr:uid="{00000000-0005-0000-0000-000051040000}"/>
    <cellStyle name="Вывод 26 2 2" xfId="1107" xr:uid="{00000000-0005-0000-0000-000052040000}"/>
    <cellStyle name="Вывод 26 3" xfId="1108" xr:uid="{00000000-0005-0000-0000-000053040000}"/>
    <cellStyle name="Вывод 26 4" xfId="1109" xr:uid="{00000000-0005-0000-0000-000054040000}"/>
    <cellStyle name="Вывод 27" xfId="1110" xr:uid="{00000000-0005-0000-0000-000055040000}"/>
    <cellStyle name="Вывод 27 2" xfId="1111" xr:uid="{00000000-0005-0000-0000-000056040000}"/>
    <cellStyle name="Вывод 27 2 2" xfId="1112" xr:uid="{00000000-0005-0000-0000-000057040000}"/>
    <cellStyle name="Вывод 27 3" xfId="1113" xr:uid="{00000000-0005-0000-0000-000058040000}"/>
    <cellStyle name="Вывод 27 4" xfId="1114" xr:uid="{00000000-0005-0000-0000-000059040000}"/>
    <cellStyle name="Вывод 28" xfId="1115" xr:uid="{00000000-0005-0000-0000-00005A040000}"/>
    <cellStyle name="Вывод 28 2" xfId="1116" xr:uid="{00000000-0005-0000-0000-00005B040000}"/>
    <cellStyle name="Вывод 28 2 2" xfId="1117" xr:uid="{00000000-0005-0000-0000-00005C040000}"/>
    <cellStyle name="Вывод 28 3" xfId="1118" xr:uid="{00000000-0005-0000-0000-00005D040000}"/>
    <cellStyle name="Вывод 28 4" xfId="1119" xr:uid="{00000000-0005-0000-0000-00005E040000}"/>
    <cellStyle name="Вывод 29" xfId="1120" xr:uid="{00000000-0005-0000-0000-00005F040000}"/>
    <cellStyle name="Вывод 29 2" xfId="1121" xr:uid="{00000000-0005-0000-0000-000060040000}"/>
    <cellStyle name="Вывод 29 2 2" xfId="1122" xr:uid="{00000000-0005-0000-0000-000061040000}"/>
    <cellStyle name="Вывод 29 3" xfId="1123" xr:uid="{00000000-0005-0000-0000-000062040000}"/>
    <cellStyle name="Вывод 29 4" xfId="1124" xr:uid="{00000000-0005-0000-0000-000063040000}"/>
    <cellStyle name="Вывод 3" xfId="1125" xr:uid="{00000000-0005-0000-0000-000064040000}"/>
    <cellStyle name="Вывод 3 2" xfId="1126" xr:uid="{00000000-0005-0000-0000-000065040000}"/>
    <cellStyle name="Вывод 3 2 2" xfId="1127" xr:uid="{00000000-0005-0000-0000-000066040000}"/>
    <cellStyle name="Вывод 3 3" xfId="1128" xr:uid="{00000000-0005-0000-0000-000067040000}"/>
    <cellStyle name="Вывод 3 4" xfId="1129" xr:uid="{00000000-0005-0000-0000-000068040000}"/>
    <cellStyle name="Вывод 30" xfId="1130" xr:uid="{00000000-0005-0000-0000-000069040000}"/>
    <cellStyle name="Вывод 30 2" xfId="1131" xr:uid="{00000000-0005-0000-0000-00006A040000}"/>
    <cellStyle name="Вывод 30 2 2" xfId="1132" xr:uid="{00000000-0005-0000-0000-00006B040000}"/>
    <cellStyle name="Вывод 30 3" xfId="1133" xr:uid="{00000000-0005-0000-0000-00006C040000}"/>
    <cellStyle name="Вывод 30 4" xfId="1134" xr:uid="{00000000-0005-0000-0000-00006D040000}"/>
    <cellStyle name="Вывод 31" xfId="1135" xr:uid="{00000000-0005-0000-0000-00006E040000}"/>
    <cellStyle name="Вывод 31 2" xfId="1136" xr:uid="{00000000-0005-0000-0000-00006F040000}"/>
    <cellStyle name="Вывод 31 2 2" xfId="1137" xr:uid="{00000000-0005-0000-0000-000070040000}"/>
    <cellStyle name="Вывод 31 3" xfId="1138" xr:uid="{00000000-0005-0000-0000-000071040000}"/>
    <cellStyle name="Вывод 31 4" xfId="1139" xr:uid="{00000000-0005-0000-0000-000072040000}"/>
    <cellStyle name="Вывод 32" xfId="1140" xr:uid="{00000000-0005-0000-0000-000073040000}"/>
    <cellStyle name="Вывод 32 2" xfId="1141" xr:uid="{00000000-0005-0000-0000-000074040000}"/>
    <cellStyle name="Вывод 32 2 2" xfId="1142" xr:uid="{00000000-0005-0000-0000-000075040000}"/>
    <cellStyle name="Вывод 32 3" xfId="1143" xr:uid="{00000000-0005-0000-0000-000076040000}"/>
    <cellStyle name="Вывод 32 4" xfId="1144" xr:uid="{00000000-0005-0000-0000-000077040000}"/>
    <cellStyle name="Вывод 33" xfId="1145" xr:uid="{00000000-0005-0000-0000-000078040000}"/>
    <cellStyle name="Вывод 33 2" xfId="1146" xr:uid="{00000000-0005-0000-0000-000079040000}"/>
    <cellStyle name="Вывод 33 2 2" xfId="1147" xr:uid="{00000000-0005-0000-0000-00007A040000}"/>
    <cellStyle name="Вывод 33 3" xfId="1148" xr:uid="{00000000-0005-0000-0000-00007B040000}"/>
    <cellStyle name="Вывод 33 4" xfId="1149" xr:uid="{00000000-0005-0000-0000-00007C040000}"/>
    <cellStyle name="Вывод 34" xfId="1150" xr:uid="{00000000-0005-0000-0000-00007D040000}"/>
    <cellStyle name="Вывод 34 2" xfId="1151" xr:uid="{00000000-0005-0000-0000-00007E040000}"/>
    <cellStyle name="Вывод 34 2 2" xfId="1152" xr:uid="{00000000-0005-0000-0000-00007F040000}"/>
    <cellStyle name="Вывод 34 3" xfId="1153" xr:uid="{00000000-0005-0000-0000-000080040000}"/>
    <cellStyle name="Вывод 34 4" xfId="1154" xr:uid="{00000000-0005-0000-0000-000081040000}"/>
    <cellStyle name="Вывод 35" xfId="1155" xr:uid="{00000000-0005-0000-0000-000082040000}"/>
    <cellStyle name="Вывод 35 2" xfId="1156" xr:uid="{00000000-0005-0000-0000-000083040000}"/>
    <cellStyle name="Вывод 35 2 2" xfId="1157" xr:uid="{00000000-0005-0000-0000-000084040000}"/>
    <cellStyle name="Вывод 35 3" xfId="1158" xr:uid="{00000000-0005-0000-0000-000085040000}"/>
    <cellStyle name="Вывод 35 4" xfId="1159" xr:uid="{00000000-0005-0000-0000-000086040000}"/>
    <cellStyle name="Вывод 36" xfId="1160" xr:uid="{00000000-0005-0000-0000-000087040000}"/>
    <cellStyle name="Вывод 36 2" xfId="1161" xr:uid="{00000000-0005-0000-0000-000088040000}"/>
    <cellStyle name="Вывод 36 2 2" xfId="1162" xr:uid="{00000000-0005-0000-0000-000089040000}"/>
    <cellStyle name="Вывод 36 3" xfId="1163" xr:uid="{00000000-0005-0000-0000-00008A040000}"/>
    <cellStyle name="Вывод 36 4" xfId="1164" xr:uid="{00000000-0005-0000-0000-00008B040000}"/>
    <cellStyle name="Вывод 4" xfId="1165" xr:uid="{00000000-0005-0000-0000-00008C040000}"/>
    <cellStyle name="Вывод 4 2" xfId="1166" xr:uid="{00000000-0005-0000-0000-00008D040000}"/>
    <cellStyle name="Вывод 4 2 2" xfId="1167" xr:uid="{00000000-0005-0000-0000-00008E040000}"/>
    <cellStyle name="Вывод 4 3" xfId="1168" xr:uid="{00000000-0005-0000-0000-00008F040000}"/>
    <cellStyle name="Вывод 4 4" xfId="1169" xr:uid="{00000000-0005-0000-0000-000090040000}"/>
    <cellStyle name="Вывод 5" xfId="1170" xr:uid="{00000000-0005-0000-0000-000091040000}"/>
    <cellStyle name="Вывод 5 2" xfId="1171" xr:uid="{00000000-0005-0000-0000-000092040000}"/>
    <cellStyle name="Вывод 5 2 2" xfId="1172" xr:uid="{00000000-0005-0000-0000-000093040000}"/>
    <cellStyle name="Вывод 5 3" xfId="1173" xr:uid="{00000000-0005-0000-0000-000094040000}"/>
    <cellStyle name="Вывод 5 4" xfId="1174" xr:uid="{00000000-0005-0000-0000-000095040000}"/>
    <cellStyle name="Вывод 6" xfId="1175" xr:uid="{00000000-0005-0000-0000-000096040000}"/>
    <cellStyle name="Вывод 6 2" xfId="1176" xr:uid="{00000000-0005-0000-0000-000097040000}"/>
    <cellStyle name="Вывод 6 2 2" xfId="1177" xr:uid="{00000000-0005-0000-0000-000098040000}"/>
    <cellStyle name="Вывод 6 3" xfId="1178" xr:uid="{00000000-0005-0000-0000-000099040000}"/>
    <cellStyle name="Вывод 6 4" xfId="1179" xr:uid="{00000000-0005-0000-0000-00009A040000}"/>
    <cellStyle name="Вывод 7" xfId="1180" xr:uid="{00000000-0005-0000-0000-00009B040000}"/>
    <cellStyle name="Вывод 7 2" xfId="1181" xr:uid="{00000000-0005-0000-0000-00009C040000}"/>
    <cellStyle name="Вывод 7 2 2" xfId="1182" xr:uid="{00000000-0005-0000-0000-00009D040000}"/>
    <cellStyle name="Вывод 7 3" xfId="1183" xr:uid="{00000000-0005-0000-0000-00009E040000}"/>
    <cellStyle name="Вывод 7 4" xfId="1184" xr:uid="{00000000-0005-0000-0000-00009F040000}"/>
    <cellStyle name="Вывод 8" xfId="1185" xr:uid="{00000000-0005-0000-0000-0000A0040000}"/>
    <cellStyle name="Вывод 8 2" xfId="1186" xr:uid="{00000000-0005-0000-0000-0000A1040000}"/>
    <cellStyle name="Вывод 8 2 2" xfId="1187" xr:uid="{00000000-0005-0000-0000-0000A2040000}"/>
    <cellStyle name="Вывод 8 3" xfId="1188" xr:uid="{00000000-0005-0000-0000-0000A3040000}"/>
    <cellStyle name="Вывод 8 4" xfId="1189" xr:uid="{00000000-0005-0000-0000-0000A4040000}"/>
    <cellStyle name="Вывод 9" xfId="1190" xr:uid="{00000000-0005-0000-0000-0000A5040000}"/>
    <cellStyle name="Вывод 9 2" xfId="1191" xr:uid="{00000000-0005-0000-0000-0000A6040000}"/>
    <cellStyle name="Вывод 9 2 2" xfId="1192" xr:uid="{00000000-0005-0000-0000-0000A7040000}"/>
    <cellStyle name="Вывод 9 3" xfId="1193" xr:uid="{00000000-0005-0000-0000-0000A8040000}"/>
    <cellStyle name="Вывод 9 4" xfId="1194" xr:uid="{00000000-0005-0000-0000-0000A9040000}"/>
    <cellStyle name="Вычисление 10" xfId="1195" xr:uid="{00000000-0005-0000-0000-0000AA040000}"/>
    <cellStyle name="Вычисление 10 2" xfId="1196" xr:uid="{00000000-0005-0000-0000-0000AB040000}"/>
    <cellStyle name="Вычисление 10 2 2" xfId="1197" xr:uid="{00000000-0005-0000-0000-0000AC040000}"/>
    <cellStyle name="Вычисление 10 3" xfId="1198" xr:uid="{00000000-0005-0000-0000-0000AD040000}"/>
    <cellStyle name="Вычисление 10 4" xfId="1199" xr:uid="{00000000-0005-0000-0000-0000AE040000}"/>
    <cellStyle name="Вычисление 11" xfId="1200" xr:uid="{00000000-0005-0000-0000-0000AF040000}"/>
    <cellStyle name="Вычисление 11 2" xfId="1201" xr:uid="{00000000-0005-0000-0000-0000B0040000}"/>
    <cellStyle name="Вычисление 11 2 2" xfId="1202" xr:uid="{00000000-0005-0000-0000-0000B1040000}"/>
    <cellStyle name="Вычисление 11 3" xfId="1203" xr:uid="{00000000-0005-0000-0000-0000B2040000}"/>
    <cellStyle name="Вычисление 11 4" xfId="1204" xr:uid="{00000000-0005-0000-0000-0000B3040000}"/>
    <cellStyle name="Вычисление 12" xfId="1205" xr:uid="{00000000-0005-0000-0000-0000B4040000}"/>
    <cellStyle name="Вычисление 12 2" xfId="1206" xr:uid="{00000000-0005-0000-0000-0000B5040000}"/>
    <cellStyle name="Вычисление 12 2 2" xfId="1207" xr:uid="{00000000-0005-0000-0000-0000B6040000}"/>
    <cellStyle name="Вычисление 12 3" xfId="1208" xr:uid="{00000000-0005-0000-0000-0000B7040000}"/>
    <cellStyle name="Вычисление 12 4" xfId="1209" xr:uid="{00000000-0005-0000-0000-0000B8040000}"/>
    <cellStyle name="Вычисление 13" xfId="1210" xr:uid="{00000000-0005-0000-0000-0000B9040000}"/>
    <cellStyle name="Вычисление 13 2" xfId="1211" xr:uid="{00000000-0005-0000-0000-0000BA040000}"/>
    <cellStyle name="Вычисление 13 2 2" xfId="1212" xr:uid="{00000000-0005-0000-0000-0000BB040000}"/>
    <cellStyle name="Вычисление 13 3" xfId="1213" xr:uid="{00000000-0005-0000-0000-0000BC040000}"/>
    <cellStyle name="Вычисление 13 4" xfId="1214" xr:uid="{00000000-0005-0000-0000-0000BD040000}"/>
    <cellStyle name="Вычисление 14" xfId="1215" xr:uid="{00000000-0005-0000-0000-0000BE040000}"/>
    <cellStyle name="Вычисление 14 2" xfId="1216" xr:uid="{00000000-0005-0000-0000-0000BF040000}"/>
    <cellStyle name="Вычисление 14 2 2" xfId="1217" xr:uid="{00000000-0005-0000-0000-0000C0040000}"/>
    <cellStyle name="Вычисление 14 3" xfId="1218" xr:uid="{00000000-0005-0000-0000-0000C1040000}"/>
    <cellStyle name="Вычисление 14 4" xfId="1219" xr:uid="{00000000-0005-0000-0000-0000C2040000}"/>
    <cellStyle name="Вычисление 15" xfId="1220" xr:uid="{00000000-0005-0000-0000-0000C3040000}"/>
    <cellStyle name="Вычисление 15 2" xfId="1221" xr:uid="{00000000-0005-0000-0000-0000C4040000}"/>
    <cellStyle name="Вычисление 15 2 2" xfId="1222" xr:uid="{00000000-0005-0000-0000-0000C5040000}"/>
    <cellStyle name="Вычисление 15 3" xfId="1223" xr:uid="{00000000-0005-0000-0000-0000C6040000}"/>
    <cellStyle name="Вычисление 15 4" xfId="1224" xr:uid="{00000000-0005-0000-0000-0000C7040000}"/>
    <cellStyle name="Вычисление 16" xfId="1225" xr:uid="{00000000-0005-0000-0000-0000C8040000}"/>
    <cellStyle name="Вычисление 16 2" xfId="1226" xr:uid="{00000000-0005-0000-0000-0000C9040000}"/>
    <cellStyle name="Вычисление 16 2 2" xfId="1227" xr:uid="{00000000-0005-0000-0000-0000CA040000}"/>
    <cellStyle name="Вычисление 16 3" xfId="1228" xr:uid="{00000000-0005-0000-0000-0000CB040000}"/>
    <cellStyle name="Вычисление 16 4" xfId="1229" xr:uid="{00000000-0005-0000-0000-0000CC040000}"/>
    <cellStyle name="Вычисление 17" xfId="1230" xr:uid="{00000000-0005-0000-0000-0000CD040000}"/>
    <cellStyle name="Вычисление 17 2" xfId="1231" xr:uid="{00000000-0005-0000-0000-0000CE040000}"/>
    <cellStyle name="Вычисление 17 2 2" xfId="1232" xr:uid="{00000000-0005-0000-0000-0000CF040000}"/>
    <cellStyle name="Вычисление 17 3" xfId="1233" xr:uid="{00000000-0005-0000-0000-0000D0040000}"/>
    <cellStyle name="Вычисление 17 4" xfId="1234" xr:uid="{00000000-0005-0000-0000-0000D1040000}"/>
    <cellStyle name="Вычисление 18" xfId="1235" xr:uid="{00000000-0005-0000-0000-0000D2040000}"/>
    <cellStyle name="Вычисление 18 2" xfId="1236" xr:uid="{00000000-0005-0000-0000-0000D3040000}"/>
    <cellStyle name="Вычисление 18 2 2" xfId="1237" xr:uid="{00000000-0005-0000-0000-0000D4040000}"/>
    <cellStyle name="Вычисление 18 3" xfId="1238" xr:uid="{00000000-0005-0000-0000-0000D5040000}"/>
    <cellStyle name="Вычисление 18 4" xfId="1239" xr:uid="{00000000-0005-0000-0000-0000D6040000}"/>
    <cellStyle name="Вычисление 19" xfId="1240" xr:uid="{00000000-0005-0000-0000-0000D7040000}"/>
    <cellStyle name="Вычисление 19 2" xfId="1241" xr:uid="{00000000-0005-0000-0000-0000D8040000}"/>
    <cellStyle name="Вычисление 19 2 2" xfId="1242" xr:uid="{00000000-0005-0000-0000-0000D9040000}"/>
    <cellStyle name="Вычисление 19 3" xfId="1243" xr:uid="{00000000-0005-0000-0000-0000DA040000}"/>
    <cellStyle name="Вычисление 19 4" xfId="1244" xr:uid="{00000000-0005-0000-0000-0000DB040000}"/>
    <cellStyle name="Вычисление 2" xfId="1245" xr:uid="{00000000-0005-0000-0000-0000DC040000}"/>
    <cellStyle name="Вычисление 2 10" xfId="1246" xr:uid="{00000000-0005-0000-0000-0000DD040000}"/>
    <cellStyle name="Вычисление 2 10 2" xfId="1247" xr:uid="{00000000-0005-0000-0000-0000DE040000}"/>
    <cellStyle name="Вычисление 2 10 2 2" xfId="1248" xr:uid="{00000000-0005-0000-0000-0000DF040000}"/>
    <cellStyle name="Вычисление 2 10 3" xfId="1249" xr:uid="{00000000-0005-0000-0000-0000E0040000}"/>
    <cellStyle name="Вычисление 2 10 4" xfId="1250" xr:uid="{00000000-0005-0000-0000-0000E1040000}"/>
    <cellStyle name="Вычисление 2 11" xfId="1251" xr:uid="{00000000-0005-0000-0000-0000E2040000}"/>
    <cellStyle name="Вычисление 2 11 2" xfId="1252" xr:uid="{00000000-0005-0000-0000-0000E3040000}"/>
    <cellStyle name="Вычисление 2 11 2 2" xfId="1253" xr:uid="{00000000-0005-0000-0000-0000E4040000}"/>
    <cellStyle name="Вычисление 2 11 3" xfId="1254" xr:uid="{00000000-0005-0000-0000-0000E5040000}"/>
    <cellStyle name="Вычисление 2 11 4" xfId="1255" xr:uid="{00000000-0005-0000-0000-0000E6040000}"/>
    <cellStyle name="Вычисление 2 12" xfId="1256" xr:uid="{00000000-0005-0000-0000-0000E7040000}"/>
    <cellStyle name="Вычисление 2 12 2" xfId="1257" xr:uid="{00000000-0005-0000-0000-0000E8040000}"/>
    <cellStyle name="Вычисление 2 12 2 2" xfId="1258" xr:uid="{00000000-0005-0000-0000-0000E9040000}"/>
    <cellStyle name="Вычисление 2 12 3" xfId="1259" xr:uid="{00000000-0005-0000-0000-0000EA040000}"/>
    <cellStyle name="Вычисление 2 12 4" xfId="1260" xr:uid="{00000000-0005-0000-0000-0000EB040000}"/>
    <cellStyle name="Вычисление 2 13" xfId="1261" xr:uid="{00000000-0005-0000-0000-0000EC040000}"/>
    <cellStyle name="Вычисление 2 13 2" xfId="1262" xr:uid="{00000000-0005-0000-0000-0000ED040000}"/>
    <cellStyle name="Вычисление 2 13 2 2" xfId="1263" xr:uid="{00000000-0005-0000-0000-0000EE040000}"/>
    <cellStyle name="Вычисление 2 13 3" xfId="1264" xr:uid="{00000000-0005-0000-0000-0000EF040000}"/>
    <cellStyle name="Вычисление 2 13 4" xfId="1265" xr:uid="{00000000-0005-0000-0000-0000F0040000}"/>
    <cellStyle name="Вычисление 2 14" xfId="1266" xr:uid="{00000000-0005-0000-0000-0000F1040000}"/>
    <cellStyle name="Вычисление 2 14 2" xfId="1267" xr:uid="{00000000-0005-0000-0000-0000F2040000}"/>
    <cellStyle name="Вычисление 2 14 2 2" xfId="1268" xr:uid="{00000000-0005-0000-0000-0000F3040000}"/>
    <cellStyle name="Вычисление 2 14 3" xfId="1269" xr:uid="{00000000-0005-0000-0000-0000F4040000}"/>
    <cellStyle name="Вычисление 2 14 4" xfId="1270" xr:uid="{00000000-0005-0000-0000-0000F5040000}"/>
    <cellStyle name="Вычисление 2 15" xfId="1271" xr:uid="{00000000-0005-0000-0000-0000F6040000}"/>
    <cellStyle name="Вычисление 2 15 2" xfId="1272" xr:uid="{00000000-0005-0000-0000-0000F7040000}"/>
    <cellStyle name="Вычисление 2 15 2 2" xfId="1273" xr:uid="{00000000-0005-0000-0000-0000F8040000}"/>
    <cellStyle name="Вычисление 2 15 3" xfId="1274" xr:uid="{00000000-0005-0000-0000-0000F9040000}"/>
    <cellStyle name="Вычисление 2 15 4" xfId="1275" xr:uid="{00000000-0005-0000-0000-0000FA040000}"/>
    <cellStyle name="Вычисление 2 16" xfId="1276" xr:uid="{00000000-0005-0000-0000-0000FB040000}"/>
    <cellStyle name="Вычисление 2 16 2" xfId="1277" xr:uid="{00000000-0005-0000-0000-0000FC040000}"/>
    <cellStyle name="Вычисление 2 16 2 2" xfId="1278" xr:uid="{00000000-0005-0000-0000-0000FD040000}"/>
    <cellStyle name="Вычисление 2 16 3" xfId="1279" xr:uid="{00000000-0005-0000-0000-0000FE040000}"/>
    <cellStyle name="Вычисление 2 16 4" xfId="1280" xr:uid="{00000000-0005-0000-0000-0000FF040000}"/>
    <cellStyle name="Вычисление 2 17" xfId="1281" xr:uid="{00000000-0005-0000-0000-000000050000}"/>
    <cellStyle name="Вычисление 2 17 2" xfId="1282" xr:uid="{00000000-0005-0000-0000-000001050000}"/>
    <cellStyle name="Вычисление 2 17 2 2" xfId="1283" xr:uid="{00000000-0005-0000-0000-000002050000}"/>
    <cellStyle name="Вычисление 2 17 3" xfId="1284" xr:uid="{00000000-0005-0000-0000-000003050000}"/>
    <cellStyle name="Вычисление 2 17 4" xfId="1285" xr:uid="{00000000-0005-0000-0000-000004050000}"/>
    <cellStyle name="Вычисление 2 18" xfId="1286" xr:uid="{00000000-0005-0000-0000-000005050000}"/>
    <cellStyle name="Вычисление 2 18 2" xfId="1287" xr:uid="{00000000-0005-0000-0000-000006050000}"/>
    <cellStyle name="Вычисление 2 18 2 2" xfId="1288" xr:uid="{00000000-0005-0000-0000-000007050000}"/>
    <cellStyle name="Вычисление 2 18 3" xfId="1289" xr:uid="{00000000-0005-0000-0000-000008050000}"/>
    <cellStyle name="Вычисление 2 18 4" xfId="1290" xr:uid="{00000000-0005-0000-0000-000009050000}"/>
    <cellStyle name="Вычисление 2 19" xfId="1291" xr:uid="{00000000-0005-0000-0000-00000A050000}"/>
    <cellStyle name="Вычисление 2 19 2" xfId="1292" xr:uid="{00000000-0005-0000-0000-00000B050000}"/>
    <cellStyle name="Вычисление 2 19 2 2" xfId="1293" xr:uid="{00000000-0005-0000-0000-00000C050000}"/>
    <cellStyle name="Вычисление 2 19 3" xfId="1294" xr:uid="{00000000-0005-0000-0000-00000D050000}"/>
    <cellStyle name="Вычисление 2 19 4" xfId="1295" xr:uid="{00000000-0005-0000-0000-00000E050000}"/>
    <cellStyle name="Вычисление 2 2" xfId="1296" xr:uid="{00000000-0005-0000-0000-00000F050000}"/>
    <cellStyle name="Вычисление 2 2 2" xfId="1297" xr:uid="{00000000-0005-0000-0000-000010050000}"/>
    <cellStyle name="Вычисление 2 2 2 2" xfId="1298" xr:uid="{00000000-0005-0000-0000-000011050000}"/>
    <cellStyle name="Вычисление 2 2 3" xfId="1299" xr:uid="{00000000-0005-0000-0000-000012050000}"/>
    <cellStyle name="Вычисление 2 2 4" xfId="1300" xr:uid="{00000000-0005-0000-0000-000013050000}"/>
    <cellStyle name="Вычисление 2 20" xfId="1301" xr:uid="{00000000-0005-0000-0000-000014050000}"/>
    <cellStyle name="Вычисление 2 20 2" xfId="1302" xr:uid="{00000000-0005-0000-0000-000015050000}"/>
    <cellStyle name="Вычисление 2 20 2 2" xfId="1303" xr:uid="{00000000-0005-0000-0000-000016050000}"/>
    <cellStyle name="Вычисление 2 20 3" xfId="1304" xr:uid="{00000000-0005-0000-0000-000017050000}"/>
    <cellStyle name="Вычисление 2 20 4" xfId="1305" xr:uid="{00000000-0005-0000-0000-000018050000}"/>
    <cellStyle name="Вычисление 2 21" xfId="1306" xr:uid="{00000000-0005-0000-0000-000019050000}"/>
    <cellStyle name="Вычисление 2 21 2" xfId="1307" xr:uid="{00000000-0005-0000-0000-00001A050000}"/>
    <cellStyle name="Вычисление 2 21 2 2" xfId="1308" xr:uid="{00000000-0005-0000-0000-00001B050000}"/>
    <cellStyle name="Вычисление 2 21 3" xfId="1309" xr:uid="{00000000-0005-0000-0000-00001C050000}"/>
    <cellStyle name="Вычисление 2 21 4" xfId="1310" xr:uid="{00000000-0005-0000-0000-00001D050000}"/>
    <cellStyle name="Вычисление 2 22" xfId="1311" xr:uid="{00000000-0005-0000-0000-00001E050000}"/>
    <cellStyle name="Вычисление 2 22 2" xfId="1312" xr:uid="{00000000-0005-0000-0000-00001F050000}"/>
    <cellStyle name="Вычисление 2 22 2 2" xfId="1313" xr:uid="{00000000-0005-0000-0000-000020050000}"/>
    <cellStyle name="Вычисление 2 22 3" xfId="1314" xr:uid="{00000000-0005-0000-0000-000021050000}"/>
    <cellStyle name="Вычисление 2 22 4" xfId="1315" xr:uid="{00000000-0005-0000-0000-000022050000}"/>
    <cellStyle name="Вычисление 2 23" xfId="1316" xr:uid="{00000000-0005-0000-0000-000023050000}"/>
    <cellStyle name="Вычисление 2 23 2" xfId="1317" xr:uid="{00000000-0005-0000-0000-000024050000}"/>
    <cellStyle name="Вычисление 2 23 2 2" xfId="1318" xr:uid="{00000000-0005-0000-0000-000025050000}"/>
    <cellStyle name="Вычисление 2 23 3" xfId="1319" xr:uid="{00000000-0005-0000-0000-000026050000}"/>
    <cellStyle name="Вычисление 2 23 4" xfId="1320" xr:uid="{00000000-0005-0000-0000-000027050000}"/>
    <cellStyle name="Вычисление 2 24" xfId="1321" xr:uid="{00000000-0005-0000-0000-000028050000}"/>
    <cellStyle name="Вычисление 2 24 2" xfId="1322" xr:uid="{00000000-0005-0000-0000-000029050000}"/>
    <cellStyle name="Вычисление 2 24 2 2" xfId="1323" xr:uid="{00000000-0005-0000-0000-00002A050000}"/>
    <cellStyle name="Вычисление 2 24 3" xfId="1324" xr:uid="{00000000-0005-0000-0000-00002B050000}"/>
    <cellStyle name="Вычисление 2 24 4" xfId="1325" xr:uid="{00000000-0005-0000-0000-00002C050000}"/>
    <cellStyle name="Вычисление 2 25" xfId="1326" xr:uid="{00000000-0005-0000-0000-00002D050000}"/>
    <cellStyle name="Вычисление 2 25 2" xfId="1327" xr:uid="{00000000-0005-0000-0000-00002E050000}"/>
    <cellStyle name="Вычисление 2 25 2 2" xfId="1328" xr:uid="{00000000-0005-0000-0000-00002F050000}"/>
    <cellStyle name="Вычисление 2 25 3" xfId="1329" xr:uid="{00000000-0005-0000-0000-000030050000}"/>
    <cellStyle name="Вычисление 2 25 4" xfId="1330" xr:uid="{00000000-0005-0000-0000-000031050000}"/>
    <cellStyle name="Вычисление 2 26" xfId="1331" xr:uid="{00000000-0005-0000-0000-000032050000}"/>
    <cellStyle name="Вычисление 2 26 2" xfId="1332" xr:uid="{00000000-0005-0000-0000-000033050000}"/>
    <cellStyle name="Вычисление 2 26 2 2" xfId="1333" xr:uid="{00000000-0005-0000-0000-000034050000}"/>
    <cellStyle name="Вычисление 2 26 3" xfId="1334" xr:uid="{00000000-0005-0000-0000-000035050000}"/>
    <cellStyle name="Вычисление 2 26 4" xfId="1335" xr:uid="{00000000-0005-0000-0000-000036050000}"/>
    <cellStyle name="Вычисление 2 27" xfId="1336" xr:uid="{00000000-0005-0000-0000-000037050000}"/>
    <cellStyle name="Вычисление 2 27 2" xfId="1337" xr:uid="{00000000-0005-0000-0000-000038050000}"/>
    <cellStyle name="Вычисление 2 27 2 2" xfId="1338" xr:uid="{00000000-0005-0000-0000-000039050000}"/>
    <cellStyle name="Вычисление 2 27 3" xfId="1339" xr:uid="{00000000-0005-0000-0000-00003A050000}"/>
    <cellStyle name="Вычисление 2 27 4" xfId="1340" xr:uid="{00000000-0005-0000-0000-00003B050000}"/>
    <cellStyle name="Вычисление 2 28" xfId="1341" xr:uid="{00000000-0005-0000-0000-00003C050000}"/>
    <cellStyle name="Вычисление 2 28 2" xfId="1342" xr:uid="{00000000-0005-0000-0000-00003D050000}"/>
    <cellStyle name="Вычисление 2 28 2 2" xfId="1343" xr:uid="{00000000-0005-0000-0000-00003E050000}"/>
    <cellStyle name="Вычисление 2 28 3" xfId="1344" xr:uid="{00000000-0005-0000-0000-00003F050000}"/>
    <cellStyle name="Вычисление 2 28 4" xfId="1345" xr:uid="{00000000-0005-0000-0000-000040050000}"/>
    <cellStyle name="Вычисление 2 29" xfId="1346" xr:uid="{00000000-0005-0000-0000-000041050000}"/>
    <cellStyle name="Вычисление 2 29 2" xfId="1347" xr:uid="{00000000-0005-0000-0000-000042050000}"/>
    <cellStyle name="Вычисление 2 29 2 2" xfId="1348" xr:uid="{00000000-0005-0000-0000-000043050000}"/>
    <cellStyle name="Вычисление 2 29 3" xfId="1349" xr:uid="{00000000-0005-0000-0000-000044050000}"/>
    <cellStyle name="Вычисление 2 29 4" xfId="1350" xr:uid="{00000000-0005-0000-0000-000045050000}"/>
    <cellStyle name="Вычисление 2 3" xfId="1351" xr:uid="{00000000-0005-0000-0000-000046050000}"/>
    <cellStyle name="Вычисление 2 3 2" xfId="1352" xr:uid="{00000000-0005-0000-0000-000047050000}"/>
    <cellStyle name="Вычисление 2 3 2 2" xfId="1353" xr:uid="{00000000-0005-0000-0000-000048050000}"/>
    <cellStyle name="Вычисление 2 3 3" xfId="1354" xr:uid="{00000000-0005-0000-0000-000049050000}"/>
    <cellStyle name="Вычисление 2 3 4" xfId="1355" xr:uid="{00000000-0005-0000-0000-00004A050000}"/>
    <cellStyle name="Вычисление 2 30" xfId="1356" xr:uid="{00000000-0005-0000-0000-00004B050000}"/>
    <cellStyle name="Вычисление 2 30 2" xfId="1357" xr:uid="{00000000-0005-0000-0000-00004C050000}"/>
    <cellStyle name="Вычисление 2 30 2 2" xfId="1358" xr:uid="{00000000-0005-0000-0000-00004D050000}"/>
    <cellStyle name="Вычисление 2 30 3" xfId="1359" xr:uid="{00000000-0005-0000-0000-00004E050000}"/>
    <cellStyle name="Вычисление 2 30 4" xfId="1360" xr:uid="{00000000-0005-0000-0000-00004F050000}"/>
    <cellStyle name="Вычисление 2 31" xfId="1361" xr:uid="{00000000-0005-0000-0000-000050050000}"/>
    <cellStyle name="Вычисление 2 31 2" xfId="1362" xr:uid="{00000000-0005-0000-0000-000051050000}"/>
    <cellStyle name="Вычисление 2 32" xfId="1363" xr:uid="{00000000-0005-0000-0000-000052050000}"/>
    <cellStyle name="Вычисление 2 33" xfId="1364" xr:uid="{00000000-0005-0000-0000-000053050000}"/>
    <cellStyle name="Вычисление 2 4" xfId="1365" xr:uid="{00000000-0005-0000-0000-000054050000}"/>
    <cellStyle name="Вычисление 2 4 2" xfId="1366" xr:uid="{00000000-0005-0000-0000-000055050000}"/>
    <cellStyle name="Вычисление 2 4 2 2" xfId="1367" xr:uid="{00000000-0005-0000-0000-000056050000}"/>
    <cellStyle name="Вычисление 2 4 3" xfId="1368" xr:uid="{00000000-0005-0000-0000-000057050000}"/>
    <cellStyle name="Вычисление 2 4 4" xfId="1369" xr:uid="{00000000-0005-0000-0000-000058050000}"/>
    <cellStyle name="Вычисление 2 5" xfId="1370" xr:uid="{00000000-0005-0000-0000-000059050000}"/>
    <cellStyle name="Вычисление 2 5 2" xfId="1371" xr:uid="{00000000-0005-0000-0000-00005A050000}"/>
    <cellStyle name="Вычисление 2 5 2 2" xfId="1372" xr:uid="{00000000-0005-0000-0000-00005B050000}"/>
    <cellStyle name="Вычисление 2 5 3" xfId="1373" xr:uid="{00000000-0005-0000-0000-00005C050000}"/>
    <cellStyle name="Вычисление 2 5 4" xfId="1374" xr:uid="{00000000-0005-0000-0000-00005D050000}"/>
    <cellStyle name="Вычисление 2 6" xfId="1375" xr:uid="{00000000-0005-0000-0000-00005E050000}"/>
    <cellStyle name="Вычисление 2 6 2" xfId="1376" xr:uid="{00000000-0005-0000-0000-00005F050000}"/>
    <cellStyle name="Вычисление 2 6 2 2" xfId="1377" xr:uid="{00000000-0005-0000-0000-000060050000}"/>
    <cellStyle name="Вычисление 2 6 3" xfId="1378" xr:uid="{00000000-0005-0000-0000-000061050000}"/>
    <cellStyle name="Вычисление 2 6 4" xfId="1379" xr:uid="{00000000-0005-0000-0000-000062050000}"/>
    <cellStyle name="Вычисление 2 7" xfId="1380" xr:uid="{00000000-0005-0000-0000-000063050000}"/>
    <cellStyle name="Вычисление 2 7 2" xfId="1381" xr:uid="{00000000-0005-0000-0000-000064050000}"/>
    <cellStyle name="Вычисление 2 7 2 2" xfId="1382" xr:uid="{00000000-0005-0000-0000-000065050000}"/>
    <cellStyle name="Вычисление 2 7 3" xfId="1383" xr:uid="{00000000-0005-0000-0000-000066050000}"/>
    <cellStyle name="Вычисление 2 7 4" xfId="1384" xr:uid="{00000000-0005-0000-0000-000067050000}"/>
    <cellStyle name="Вычисление 2 8" xfId="1385" xr:uid="{00000000-0005-0000-0000-000068050000}"/>
    <cellStyle name="Вычисление 2 8 2" xfId="1386" xr:uid="{00000000-0005-0000-0000-000069050000}"/>
    <cellStyle name="Вычисление 2 8 2 2" xfId="1387" xr:uid="{00000000-0005-0000-0000-00006A050000}"/>
    <cellStyle name="Вычисление 2 8 3" xfId="1388" xr:uid="{00000000-0005-0000-0000-00006B050000}"/>
    <cellStyle name="Вычисление 2 8 4" xfId="1389" xr:uid="{00000000-0005-0000-0000-00006C050000}"/>
    <cellStyle name="Вычисление 2 9" xfId="1390" xr:uid="{00000000-0005-0000-0000-00006D050000}"/>
    <cellStyle name="Вычисление 2 9 2" xfId="1391" xr:uid="{00000000-0005-0000-0000-00006E050000}"/>
    <cellStyle name="Вычисление 2 9 2 2" xfId="1392" xr:uid="{00000000-0005-0000-0000-00006F050000}"/>
    <cellStyle name="Вычисление 2 9 3" xfId="1393" xr:uid="{00000000-0005-0000-0000-000070050000}"/>
    <cellStyle name="Вычисление 2 9 4" xfId="1394" xr:uid="{00000000-0005-0000-0000-000071050000}"/>
    <cellStyle name="Вычисление 20" xfId="1395" xr:uid="{00000000-0005-0000-0000-000072050000}"/>
    <cellStyle name="Вычисление 20 2" xfId="1396" xr:uid="{00000000-0005-0000-0000-000073050000}"/>
    <cellStyle name="Вычисление 20 2 2" xfId="1397" xr:uid="{00000000-0005-0000-0000-000074050000}"/>
    <cellStyle name="Вычисление 20 3" xfId="1398" xr:uid="{00000000-0005-0000-0000-000075050000}"/>
    <cellStyle name="Вычисление 20 4" xfId="1399" xr:uid="{00000000-0005-0000-0000-000076050000}"/>
    <cellStyle name="Вычисление 21" xfId="1400" xr:uid="{00000000-0005-0000-0000-000077050000}"/>
    <cellStyle name="Вычисление 21 2" xfId="1401" xr:uid="{00000000-0005-0000-0000-000078050000}"/>
    <cellStyle name="Вычисление 21 2 2" xfId="1402" xr:uid="{00000000-0005-0000-0000-000079050000}"/>
    <cellStyle name="Вычисление 21 3" xfId="1403" xr:uid="{00000000-0005-0000-0000-00007A050000}"/>
    <cellStyle name="Вычисление 21 4" xfId="1404" xr:uid="{00000000-0005-0000-0000-00007B050000}"/>
    <cellStyle name="Вычисление 22" xfId="1405" xr:uid="{00000000-0005-0000-0000-00007C050000}"/>
    <cellStyle name="Вычисление 22 2" xfId="1406" xr:uid="{00000000-0005-0000-0000-00007D050000}"/>
    <cellStyle name="Вычисление 22 2 2" xfId="1407" xr:uid="{00000000-0005-0000-0000-00007E050000}"/>
    <cellStyle name="Вычисление 22 3" xfId="1408" xr:uid="{00000000-0005-0000-0000-00007F050000}"/>
    <cellStyle name="Вычисление 22 4" xfId="1409" xr:uid="{00000000-0005-0000-0000-000080050000}"/>
    <cellStyle name="Вычисление 23" xfId="1410" xr:uid="{00000000-0005-0000-0000-000081050000}"/>
    <cellStyle name="Вычисление 23 2" xfId="1411" xr:uid="{00000000-0005-0000-0000-000082050000}"/>
    <cellStyle name="Вычисление 23 2 2" xfId="1412" xr:uid="{00000000-0005-0000-0000-000083050000}"/>
    <cellStyle name="Вычисление 23 3" xfId="1413" xr:uid="{00000000-0005-0000-0000-000084050000}"/>
    <cellStyle name="Вычисление 23 4" xfId="1414" xr:uid="{00000000-0005-0000-0000-000085050000}"/>
    <cellStyle name="Вычисление 24" xfId="1415" xr:uid="{00000000-0005-0000-0000-000086050000}"/>
    <cellStyle name="Вычисление 24 2" xfId="1416" xr:uid="{00000000-0005-0000-0000-000087050000}"/>
    <cellStyle name="Вычисление 24 2 2" xfId="1417" xr:uid="{00000000-0005-0000-0000-000088050000}"/>
    <cellStyle name="Вычисление 24 3" xfId="1418" xr:uid="{00000000-0005-0000-0000-000089050000}"/>
    <cellStyle name="Вычисление 24 4" xfId="1419" xr:uid="{00000000-0005-0000-0000-00008A050000}"/>
    <cellStyle name="Вычисление 25" xfId="1420" xr:uid="{00000000-0005-0000-0000-00008B050000}"/>
    <cellStyle name="Вычисление 25 2" xfId="1421" xr:uid="{00000000-0005-0000-0000-00008C050000}"/>
    <cellStyle name="Вычисление 25 2 2" xfId="1422" xr:uid="{00000000-0005-0000-0000-00008D050000}"/>
    <cellStyle name="Вычисление 25 3" xfId="1423" xr:uid="{00000000-0005-0000-0000-00008E050000}"/>
    <cellStyle name="Вычисление 25 4" xfId="1424" xr:uid="{00000000-0005-0000-0000-00008F050000}"/>
    <cellStyle name="Вычисление 26" xfId="1425" xr:uid="{00000000-0005-0000-0000-000090050000}"/>
    <cellStyle name="Вычисление 26 2" xfId="1426" xr:uid="{00000000-0005-0000-0000-000091050000}"/>
    <cellStyle name="Вычисление 26 2 2" xfId="1427" xr:uid="{00000000-0005-0000-0000-000092050000}"/>
    <cellStyle name="Вычисление 26 3" xfId="1428" xr:uid="{00000000-0005-0000-0000-000093050000}"/>
    <cellStyle name="Вычисление 26 4" xfId="1429" xr:uid="{00000000-0005-0000-0000-000094050000}"/>
    <cellStyle name="Вычисление 27" xfId="1430" xr:uid="{00000000-0005-0000-0000-000095050000}"/>
    <cellStyle name="Вычисление 27 2" xfId="1431" xr:uid="{00000000-0005-0000-0000-000096050000}"/>
    <cellStyle name="Вычисление 27 2 2" xfId="1432" xr:uid="{00000000-0005-0000-0000-000097050000}"/>
    <cellStyle name="Вычисление 27 3" xfId="1433" xr:uid="{00000000-0005-0000-0000-000098050000}"/>
    <cellStyle name="Вычисление 27 4" xfId="1434" xr:uid="{00000000-0005-0000-0000-000099050000}"/>
    <cellStyle name="Вычисление 28" xfId="1435" xr:uid="{00000000-0005-0000-0000-00009A050000}"/>
    <cellStyle name="Вычисление 28 2" xfId="1436" xr:uid="{00000000-0005-0000-0000-00009B050000}"/>
    <cellStyle name="Вычисление 28 2 2" xfId="1437" xr:uid="{00000000-0005-0000-0000-00009C050000}"/>
    <cellStyle name="Вычисление 28 3" xfId="1438" xr:uid="{00000000-0005-0000-0000-00009D050000}"/>
    <cellStyle name="Вычисление 28 4" xfId="1439" xr:uid="{00000000-0005-0000-0000-00009E050000}"/>
    <cellStyle name="Вычисление 29" xfId="1440" xr:uid="{00000000-0005-0000-0000-00009F050000}"/>
    <cellStyle name="Вычисление 29 2" xfId="1441" xr:uid="{00000000-0005-0000-0000-0000A0050000}"/>
    <cellStyle name="Вычисление 29 2 2" xfId="1442" xr:uid="{00000000-0005-0000-0000-0000A1050000}"/>
    <cellStyle name="Вычисление 29 3" xfId="1443" xr:uid="{00000000-0005-0000-0000-0000A2050000}"/>
    <cellStyle name="Вычисление 29 4" xfId="1444" xr:uid="{00000000-0005-0000-0000-0000A3050000}"/>
    <cellStyle name="Вычисление 3" xfId="1445" xr:uid="{00000000-0005-0000-0000-0000A4050000}"/>
    <cellStyle name="Вычисление 3 2" xfId="1446" xr:uid="{00000000-0005-0000-0000-0000A5050000}"/>
    <cellStyle name="Вычисление 3 2 2" xfId="1447" xr:uid="{00000000-0005-0000-0000-0000A6050000}"/>
    <cellStyle name="Вычисление 3 3" xfId="1448" xr:uid="{00000000-0005-0000-0000-0000A7050000}"/>
    <cellStyle name="Вычисление 3 4" xfId="1449" xr:uid="{00000000-0005-0000-0000-0000A8050000}"/>
    <cellStyle name="Вычисление 30" xfId="1450" xr:uid="{00000000-0005-0000-0000-0000A9050000}"/>
    <cellStyle name="Вычисление 30 2" xfId="1451" xr:uid="{00000000-0005-0000-0000-0000AA050000}"/>
    <cellStyle name="Вычисление 30 2 2" xfId="1452" xr:uid="{00000000-0005-0000-0000-0000AB050000}"/>
    <cellStyle name="Вычисление 30 3" xfId="1453" xr:uid="{00000000-0005-0000-0000-0000AC050000}"/>
    <cellStyle name="Вычисление 30 4" xfId="1454" xr:uid="{00000000-0005-0000-0000-0000AD050000}"/>
    <cellStyle name="Вычисление 31" xfId="1455" xr:uid="{00000000-0005-0000-0000-0000AE050000}"/>
    <cellStyle name="Вычисление 31 2" xfId="1456" xr:uid="{00000000-0005-0000-0000-0000AF050000}"/>
    <cellStyle name="Вычисление 31 2 2" xfId="1457" xr:uid="{00000000-0005-0000-0000-0000B0050000}"/>
    <cellStyle name="Вычисление 31 3" xfId="1458" xr:uid="{00000000-0005-0000-0000-0000B1050000}"/>
    <cellStyle name="Вычисление 31 4" xfId="1459" xr:uid="{00000000-0005-0000-0000-0000B2050000}"/>
    <cellStyle name="Вычисление 32" xfId="1460" xr:uid="{00000000-0005-0000-0000-0000B3050000}"/>
    <cellStyle name="Вычисление 32 2" xfId="1461" xr:uid="{00000000-0005-0000-0000-0000B4050000}"/>
    <cellStyle name="Вычисление 32 2 2" xfId="1462" xr:uid="{00000000-0005-0000-0000-0000B5050000}"/>
    <cellStyle name="Вычисление 32 3" xfId="1463" xr:uid="{00000000-0005-0000-0000-0000B6050000}"/>
    <cellStyle name="Вычисление 32 4" xfId="1464" xr:uid="{00000000-0005-0000-0000-0000B7050000}"/>
    <cellStyle name="Вычисление 33" xfId="1465" xr:uid="{00000000-0005-0000-0000-0000B8050000}"/>
    <cellStyle name="Вычисление 33 2" xfId="1466" xr:uid="{00000000-0005-0000-0000-0000B9050000}"/>
    <cellStyle name="Вычисление 33 2 2" xfId="1467" xr:uid="{00000000-0005-0000-0000-0000BA050000}"/>
    <cellStyle name="Вычисление 33 3" xfId="1468" xr:uid="{00000000-0005-0000-0000-0000BB050000}"/>
    <cellStyle name="Вычисление 33 4" xfId="1469" xr:uid="{00000000-0005-0000-0000-0000BC050000}"/>
    <cellStyle name="Вычисление 34" xfId="1470" xr:uid="{00000000-0005-0000-0000-0000BD050000}"/>
    <cellStyle name="Вычисление 34 2" xfId="1471" xr:uid="{00000000-0005-0000-0000-0000BE050000}"/>
    <cellStyle name="Вычисление 34 2 2" xfId="1472" xr:uid="{00000000-0005-0000-0000-0000BF050000}"/>
    <cellStyle name="Вычисление 34 3" xfId="1473" xr:uid="{00000000-0005-0000-0000-0000C0050000}"/>
    <cellStyle name="Вычисление 34 4" xfId="1474" xr:uid="{00000000-0005-0000-0000-0000C1050000}"/>
    <cellStyle name="Вычисление 35" xfId="1475" xr:uid="{00000000-0005-0000-0000-0000C2050000}"/>
    <cellStyle name="Вычисление 35 2" xfId="1476" xr:uid="{00000000-0005-0000-0000-0000C3050000}"/>
    <cellStyle name="Вычисление 35 2 2" xfId="1477" xr:uid="{00000000-0005-0000-0000-0000C4050000}"/>
    <cellStyle name="Вычисление 35 3" xfId="1478" xr:uid="{00000000-0005-0000-0000-0000C5050000}"/>
    <cellStyle name="Вычисление 35 4" xfId="1479" xr:uid="{00000000-0005-0000-0000-0000C6050000}"/>
    <cellStyle name="Вычисление 36" xfId="1480" xr:uid="{00000000-0005-0000-0000-0000C7050000}"/>
    <cellStyle name="Вычисление 36 2" xfId="1481" xr:uid="{00000000-0005-0000-0000-0000C8050000}"/>
    <cellStyle name="Вычисление 36 2 2" xfId="1482" xr:uid="{00000000-0005-0000-0000-0000C9050000}"/>
    <cellStyle name="Вычисление 36 3" xfId="1483" xr:uid="{00000000-0005-0000-0000-0000CA050000}"/>
    <cellStyle name="Вычисление 36 4" xfId="1484" xr:uid="{00000000-0005-0000-0000-0000CB050000}"/>
    <cellStyle name="Вычисление 4" xfId="1485" xr:uid="{00000000-0005-0000-0000-0000CC050000}"/>
    <cellStyle name="Вычисление 4 2" xfId="1486" xr:uid="{00000000-0005-0000-0000-0000CD050000}"/>
    <cellStyle name="Вычисление 4 2 2" xfId="1487" xr:uid="{00000000-0005-0000-0000-0000CE050000}"/>
    <cellStyle name="Вычисление 4 3" xfId="1488" xr:uid="{00000000-0005-0000-0000-0000CF050000}"/>
    <cellStyle name="Вычисление 4 4" xfId="1489" xr:uid="{00000000-0005-0000-0000-0000D0050000}"/>
    <cellStyle name="Вычисление 5" xfId="1490" xr:uid="{00000000-0005-0000-0000-0000D1050000}"/>
    <cellStyle name="Вычисление 5 2" xfId="1491" xr:uid="{00000000-0005-0000-0000-0000D2050000}"/>
    <cellStyle name="Вычисление 5 2 2" xfId="1492" xr:uid="{00000000-0005-0000-0000-0000D3050000}"/>
    <cellStyle name="Вычисление 5 3" xfId="1493" xr:uid="{00000000-0005-0000-0000-0000D4050000}"/>
    <cellStyle name="Вычисление 5 4" xfId="1494" xr:uid="{00000000-0005-0000-0000-0000D5050000}"/>
    <cellStyle name="Вычисление 6" xfId="1495" xr:uid="{00000000-0005-0000-0000-0000D6050000}"/>
    <cellStyle name="Вычисление 6 2" xfId="1496" xr:uid="{00000000-0005-0000-0000-0000D7050000}"/>
    <cellStyle name="Вычисление 6 2 2" xfId="1497" xr:uid="{00000000-0005-0000-0000-0000D8050000}"/>
    <cellStyle name="Вычисление 6 3" xfId="1498" xr:uid="{00000000-0005-0000-0000-0000D9050000}"/>
    <cellStyle name="Вычисление 6 4" xfId="1499" xr:uid="{00000000-0005-0000-0000-0000DA050000}"/>
    <cellStyle name="Вычисление 7" xfId="1500" xr:uid="{00000000-0005-0000-0000-0000DB050000}"/>
    <cellStyle name="Вычисление 7 2" xfId="1501" xr:uid="{00000000-0005-0000-0000-0000DC050000}"/>
    <cellStyle name="Вычисление 7 2 2" xfId="1502" xr:uid="{00000000-0005-0000-0000-0000DD050000}"/>
    <cellStyle name="Вычисление 7 3" xfId="1503" xr:uid="{00000000-0005-0000-0000-0000DE050000}"/>
    <cellStyle name="Вычисление 7 4" xfId="1504" xr:uid="{00000000-0005-0000-0000-0000DF050000}"/>
    <cellStyle name="Вычисление 8" xfId="1505" xr:uid="{00000000-0005-0000-0000-0000E0050000}"/>
    <cellStyle name="Вычисление 8 2" xfId="1506" xr:uid="{00000000-0005-0000-0000-0000E1050000}"/>
    <cellStyle name="Вычисление 8 2 2" xfId="1507" xr:uid="{00000000-0005-0000-0000-0000E2050000}"/>
    <cellStyle name="Вычисление 8 3" xfId="1508" xr:uid="{00000000-0005-0000-0000-0000E3050000}"/>
    <cellStyle name="Вычисление 8 4" xfId="1509" xr:uid="{00000000-0005-0000-0000-0000E4050000}"/>
    <cellStyle name="Вычисление 9" xfId="1510" xr:uid="{00000000-0005-0000-0000-0000E5050000}"/>
    <cellStyle name="Вычисление 9 2" xfId="1511" xr:uid="{00000000-0005-0000-0000-0000E6050000}"/>
    <cellStyle name="Вычисление 9 2 2" xfId="1512" xr:uid="{00000000-0005-0000-0000-0000E7050000}"/>
    <cellStyle name="Вычисление 9 3" xfId="1513" xr:uid="{00000000-0005-0000-0000-0000E8050000}"/>
    <cellStyle name="Вычисление 9 4" xfId="1514" xr:uid="{00000000-0005-0000-0000-0000E9050000}"/>
    <cellStyle name="Заголовок 1 10" xfId="1515" xr:uid="{00000000-0005-0000-0000-0000EA050000}"/>
    <cellStyle name="Заголовок 1 11" xfId="1516" xr:uid="{00000000-0005-0000-0000-0000EB050000}"/>
    <cellStyle name="Заголовок 1 12" xfId="1517" xr:uid="{00000000-0005-0000-0000-0000EC050000}"/>
    <cellStyle name="Заголовок 1 13" xfId="1518" xr:uid="{00000000-0005-0000-0000-0000ED050000}"/>
    <cellStyle name="Заголовок 1 14" xfId="1519" xr:uid="{00000000-0005-0000-0000-0000EE050000}"/>
    <cellStyle name="Заголовок 1 15" xfId="1520" xr:uid="{00000000-0005-0000-0000-0000EF050000}"/>
    <cellStyle name="Заголовок 1 16" xfId="1521" xr:uid="{00000000-0005-0000-0000-0000F0050000}"/>
    <cellStyle name="Заголовок 1 17" xfId="1522" xr:uid="{00000000-0005-0000-0000-0000F1050000}"/>
    <cellStyle name="Заголовок 1 18" xfId="1523" xr:uid="{00000000-0005-0000-0000-0000F2050000}"/>
    <cellStyle name="Заголовок 1 19" xfId="1524" xr:uid="{00000000-0005-0000-0000-0000F3050000}"/>
    <cellStyle name="Заголовок 1 2" xfId="1525" xr:uid="{00000000-0005-0000-0000-0000F4050000}"/>
    <cellStyle name="Заголовок 1 2 10" xfId="1526" xr:uid="{00000000-0005-0000-0000-0000F5050000}"/>
    <cellStyle name="Заголовок 1 2 11" xfId="1527" xr:uid="{00000000-0005-0000-0000-0000F6050000}"/>
    <cellStyle name="Заголовок 1 2 12" xfId="1528" xr:uid="{00000000-0005-0000-0000-0000F7050000}"/>
    <cellStyle name="Заголовок 1 2 13" xfId="1529" xr:uid="{00000000-0005-0000-0000-0000F8050000}"/>
    <cellStyle name="Заголовок 1 2 14" xfId="1530" xr:uid="{00000000-0005-0000-0000-0000F9050000}"/>
    <cellStyle name="Заголовок 1 2 15" xfId="1531" xr:uid="{00000000-0005-0000-0000-0000FA050000}"/>
    <cellStyle name="Заголовок 1 2 16" xfId="1532" xr:uid="{00000000-0005-0000-0000-0000FB050000}"/>
    <cellStyle name="Заголовок 1 2 17" xfId="1533" xr:uid="{00000000-0005-0000-0000-0000FC050000}"/>
    <cellStyle name="Заголовок 1 2 18" xfId="1534" xr:uid="{00000000-0005-0000-0000-0000FD050000}"/>
    <cellStyle name="Заголовок 1 2 19" xfId="1535" xr:uid="{00000000-0005-0000-0000-0000FE050000}"/>
    <cellStyle name="Заголовок 1 2 2" xfId="1536" xr:uid="{00000000-0005-0000-0000-0000FF050000}"/>
    <cellStyle name="Заголовок 1 2 20" xfId="1537" xr:uid="{00000000-0005-0000-0000-000000060000}"/>
    <cellStyle name="Заголовок 1 2 21" xfId="1538" xr:uid="{00000000-0005-0000-0000-000001060000}"/>
    <cellStyle name="Заголовок 1 2 22" xfId="1539" xr:uid="{00000000-0005-0000-0000-000002060000}"/>
    <cellStyle name="Заголовок 1 2 23" xfId="1540" xr:uid="{00000000-0005-0000-0000-000003060000}"/>
    <cellStyle name="Заголовок 1 2 24" xfId="1541" xr:uid="{00000000-0005-0000-0000-000004060000}"/>
    <cellStyle name="Заголовок 1 2 25" xfId="1542" xr:uid="{00000000-0005-0000-0000-000005060000}"/>
    <cellStyle name="Заголовок 1 2 26" xfId="1543" xr:uid="{00000000-0005-0000-0000-000006060000}"/>
    <cellStyle name="Заголовок 1 2 27" xfId="1544" xr:uid="{00000000-0005-0000-0000-000007060000}"/>
    <cellStyle name="Заголовок 1 2 28" xfId="1545" xr:uid="{00000000-0005-0000-0000-000008060000}"/>
    <cellStyle name="Заголовок 1 2 29" xfId="1546" xr:uid="{00000000-0005-0000-0000-000009060000}"/>
    <cellStyle name="Заголовок 1 2 3" xfId="1547" xr:uid="{00000000-0005-0000-0000-00000A060000}"/>
    <cellStyle name="Заголовок 1 2 30" xfId="1548" xr:uid="{00000000-0005-0000-0000-00000B060000}"/>
    <cellStyle name="Заголовок 1 2 4" xfId="1549" xr:uid="{00000000-0005-0000-0000-00000C060000}"/>
    <cellStyle name="Заголовок 1 2 5" xfId="1550" xr:uid="{00000000-0005-0000-0000-00000D060000}"/>
    <cellStyle name="Заголовок 1 2 6" xfId="1551" xr:uid="{00000000-0005-0000-0000-00000E060000}"/>
    <cellStyle name="Заголовок 1 2 7" xfId="1552" xr:uid="{00000000-0005-0000-0000-00000F060000}"/>
    <cellStyle name="Заголовок 1 2 8" xfId="1553" xr:uid="{00000000-0005-0000-0000-000010060000}"/>
    <cellStyle name="Заголовок 1 2 9" xfId="1554" xr:uid="{00000000-0005-0000-0000-000011060000}"/>
    <cellStyle name="Заголовок 1 20" xfId="1555" xr:uid="{00000000-0005-0000-0000-000012060000}"/>
    <cellStyle name="Заголовок 1 21" xfId="1556" xr:uid="{00000000-0005-0000-0000-000013060000}"/>
    <cellStyle name="Заголовок 1 22" xfId="1557" xr:uid="{00000000-0005-0000-0000-000014060000}"/>
    <cellStyle name="Заголовок 1 23" xfId="1558" xr:uid="{00000000-0005-0000-0000-000015060000}"/>
    <cellStyle name="Заголовок 1 24" xfId="1559" xr:uid="{00000000-0005-0000-0000-000016060000}"/>
    <cellStyle name="Заголовок 1 25" xfId="1560" xr:uid="{00000000-0005-0000-0000-000017060000}"/>
    <cellStyle name="Заголовок 1 26" xfId="1561" xr:uid="{00000000-0005-0000-0000-000018060000}"/>
    <cellStyle name="Заголовок 1 27" xfId="1562" xr:uid="{00000000-0005-0000-0000-000019060000}"/>
    <cellStyle name="Заголовок 1 28" xfId="1563" xr:uid="{00000000-0005-0000-0000-00001A060000}"/>
    <cellStyle name="Заголовок 1 29" xfId="1564" xr:uid="{00000000-0005-0000-0000-00001B060000}"/>
    <cellStyle name="Заголовок 1 3" xfId="1565" xr:uid="{00000000-0005-0000-0000-00001C060000}"/>
    <cellStyle name="Заголовок 1 30" xfId="1566" xr:uid="{00000000-0005-0000-0000-00001D060000}"/>
    <cellStyle name="Заголовок 1 31" xfId="1567" xr:uid="{00000000-0005-0000-0000-00001E060000}"/>
    <cellStyle name="Заголовок 1 32" xfId="1568" xr:uid="{00000000-0005-0000-0000-00001F060000}"/>
    <cellStyle name="Заголовок 1 33" xfId="1569" xr:uid="{00000000-0005-0000-0000-000020060000}"/>
    <cellStyle name="Заголовок 1 34" xfId="1570" xr:uid="{00000000-0005-0000-0000-000021060000}"/>
    <cellStyle name="Заголовок 1 35" xfId="1571" xr:uid="{00000000-0005-0000-0000-000022060000}"/>
    <cellStyle name="Заголовок 1 36" xfId="1572" xr:uid="{00000000-0005-0000-0000-000023060000}"/>
    <cellStyle name="Заголовок 1 4" xfId="1573" xr:uid="{00000000-0005-0000-0000-000024060000}"/>
    <cellStyle name="Заголовок 1 5" xfId="1574" xr:uid="{00000000-0005-0000-0000-000025060000}"/>
    <cellStyle name="Заголовок 1 6" xfId="1575" xr:uid="{00000000-0005-0000-0000-000026060000}"/>
    <cellStyle name="Заголовок 1 7" xfId="1576" xr:uid="{00000000-0005-0000-0000-000027060000}"/>
    <cellStyle name="Заголовок 1 8" xfId="1577" xr:uid="{00000000-0005-0000-0000-000028060000}"/>
    <cellStyle name="Заголовок 1 9" xfId="1578" xr:uid="{00000000-0005-0000-0000-000029060000}"/>
    <cellStyle name="Заголовок 2 10" xfId="1579" xr:uid="{00000000-0005-0000-0000-00002A060000}"/>
    <cellStyle name="Заголовок 2 11" xfId="1580" xr:uid="{00000000-0005-0000-0000-00002B060000}"/>
    <cellStyle name="Заголовок 2 12" xfId="1581" xr:uid="{00000000-0005-0000-0000-00002C060000}"/>
    <cellStyle name="Заголовок 2 13" xfId="1582" xr:uid="{00000000-0005-0000-0000-00002D060000}"/>
    <cellStyle name="Заголовок 2 14" xfId="1583" xr:uid="{00000000-0005-0000-0000-00002E060000}"/>
    <cellStyle name="Заголовок 2 15" xfId="1584" xr:uid="{00000000-0005-0000-0000-00002F060000}"/>
    <cellStyle name="Заголовок 2 16" xfId="1585" xr:uid="{00000000-0005-0000-0000-000030060000}"/>
    <cellStyle name="Заголовок 2 17" xfId="1586" xr:uid="{00000000-0005-0000-0000-000031060000}"/>
    <cellStyle name="Заголовок 2 18" xfId="1587" xr:uid="{00000000-0005-0000-0000-000032060000}"/>
    <cellStyle name="Заголовок 2 19" xfId="1588" xr:uid="{00000000-0005-0000-0000-000033060000}"/>
    <cellStyle name="Заголовок 2 2" xfId="1589" xr:uid="{00000000-0005-0000-0000-000034060000}"/>
    <cellStyle name="Заголовок 2 2 10" xfId="1590" xr:uid="{00000000-0005-0000-0000-000035060000}"/>
    <cellStyle name="Заголовок 2 2 11" xfId="1591" xr:uid="{00000000-0005-0000-0000-000036060000}"/>
    <cellStyle name="Заголовок 2 2 12" xfId="1592" xr:uid="{00000000-0005-0000-0000-000037060000}"/>
    <cellStyle name="Заголовок 2 2 13" xfId="1593" xr:uid="{00000000-0005-0000-0000-000038060000}"/>
    <cellStyle name="Заголовок 2 2 14" xfId="1594" xr:uid="{00000000-0005-0000-0000-000039060000}"/>
    <cellStyle name="Заголовок 2 2 15" xfId="1595" xr:uid="{00000000-0005-0000-0000-00003A060000}"/>
    <cellStyle name="Заголовок 2 2 16" xfId="1596" xr:uid="{00000000-0005-0000-0000-00003B060000}"/>
    <cellStyle name="Заголовок 2 2 17" xfId="1597" xr:uid="{00000000-0005-0000-0000-00003C060000}"/>
    <cellStyle name="Заголовок 2 2 18" xfId="1598" xr:uid="{00000000-0005-0000-0000-00003D060000}"/>
    <cellStyle name="Заголовок 2 2 19" xfId="1599" xr:uid="{00000000-0005-0000-0000-00003E060000}"/>
    <cellStyle name="Заголовок 2 2 2" xfId="1600" xr:uid="{00000000-0005-0000-0000-00003F060000}"/>
    <cellStyle name="Заголовок 2 2 20" xfId="1601" xr:uid="{00000000-0005-0000-0000-000040060000}"/>
    <cellStyle name="Заголовок 2 2 21" xfId="1602" xr:uid="{00000000-0005-0000-0000-000041060000}"/>
    <cellStyle name="Заголовок 2 2 22" xfId="1603" xr:uid="{00000000-0005-0000-0000-000042060000}"/>
    <cellStyle name="Заголовок 2 2 23" xfId="1604" xr:uid="{00000000-0005-0000-0000-000043060000}"/>
    <cellStyle name="Заголовок 2 2 24" xfId="1605" xr:uid="{00000000-0005-0000-0000-000044060000}"/>
    <cellStyle name="Заголовок 2 2 25" xfId="1606" xr:uid="{00000000-0005-0000-0000-000045060000}"/>
    <cellStyle name="Заголовок 2 2 26" xfId="1607" xr:uid="{00000000-0005-0000-0000-000046060000}"/>
    <cellStyle name="Заголовок 2 2 27" xfId="1608" xr:uid="{00000000-0005-0000-0000-000047060000}"/>
    <cellStyle name="Заголовок 2 2 28" xfId="1609" xr:uid="{00000000-0005-0000-0000-000048060000}"/>
    <cellStyle name="Заголовок 2 2 29" xfId="1610" xr:uid="{00000000-0005-0000-0000-000049060000}"/>
    <cellStyle name="Заголовок 2 2 3" xfId="1611" xr:uid="{00000000-0005-0000-0000-00004A060000}"/>
    <cellStyle name="Заголовок 2 2 30" xfId="1612" xr:uid="{00000000-0005-0000-0000-00004B060000}"/>
    <cellStyle name="Заголовок 2 2 4" xfId="1613" xr:uid="{00000000-0005-0000-0000-00004C060000}"/>
    <cellStyle name="Заголовок 2 2 5" xfId="1614" xr:uid="{00000000-0005-0000-0000-00004D060000}"/>
    <cellStyle name="Заголовок 2 2 6" xfId="1615" xr:uid="{00000000-0005-0000-0000-00004E060000}"/>
    <cellStyle name="Заголовок 2 2 7" xfId="1616" xr:uid="{00000000-0005-0000-0000-00004F060000}"/>
    <cellStyle name="Заголовок 2 2 8" xfId="1617" xr:uid="{00000000-0005-0000-0000-000050060000}"/>
    <cellStyle name="Заголовок 2 2 9" xfId="1618" xr:uid="{00000000-0005-0000-0000-000051060000}"/>
    <cellStyle name="Заголовок 2 20" xfId="1619" xr:uid="{00000000-0005-0000-0000-000052060000}"/>
    <cellStyle name="Заголовок 2 21" xfId="1620" xr:uid="{00000000-0005-0000-0000-000053060000}"/>
    <cellStyle name="Заголовок 2 22" xfId="1621" xr:uid="{00000000-0005-0000-0000-000054060000}"/>
    <cellStyle name="Заголовок 2 23" xfId="1622" xr:uid="{00000000-0005-0000-0000-000055060000}"/>
    <cellStyle name="Заголовок 2 24" xfId="1623" xr:uid="{00000000-0005-0000-0000-000056060000}"/>
    <cellStyle name="Заголовок 2 25" xfId="1624" xr:uid="{00000000-0005-0000-0000-000057060000}"/>
    <cellStyle name="Заголовок 2 26" xfId="1625" xr:uid="{00000000-0005-0000-0000-000058060000}"/>
    <cellStyle name="Заголовок 2 27" xfId="1626" xr:uid="{00000000-0005-0000-0000-000059060000}"/>
    <cellStyle name="Заголовок 2 28" xfId="1627" xr:uid="{00000000-0005-0000-0000-00005A060000}"/>
    <cellStyle name="Заголовок 2 29" xfId="1628" xr:uid="{00000000-0005-0000-0000-00005B060000}"/>
    <cellStyle name="Заголовок 2 3" xfId="1629" xr:uid="{00000000-0005-0000-0000-00005C060000}"/>
    <cellStyle name="Заголовок 2 30" xfId="1630" xr:uid="{00000000-0005-0000-0000-00005D060000}"/>
    <cellStyle name="Заголовок 2 31" xfId="1631" xr:uid="{00000000-0005-0000-0000-00005E060000}"/>
    <cellStyle name="Заголовок 2 32" xfId="1632" xr:uid="{00000000-0005-0000-0000-00005F060000}"/>
    <cellStyle name="Заголовок 2 33" xfId="1633" xr:uid="{00000000-0005-0000-0000-000060060000}"/>
    <cellStyle name="Заголовок 2 34" xfId="1634" xr:uid="{00000000-0005-0000-0000-000061060000}"/>
    <cellStyle name="Заголовок 2 35" xfId="1635" xr:uid="{00000000-0005-0000-0000-000062060000}"/>
    <cellStyle name="Заголовок 2 36" xfId="1636" xr:uid="{00000000-0005-0000-0000-000063060000}"/>
    <cellStyle name="Заголовок 2 4" xfId="1637" xr:uid="{00000000-0005-0000-0000-000064060000}"/>
    <cellStyle name="Заголовок 2 5" xfId="1638" xr:uid="{00000000-0005-0000-0000-000065060000}"/>
    <cellStyle name="Заголовок 2 6" xfId="1639" xr:uid="{00000000-0005-0000-0000-000066060000}"/>
    <cellStyle name="Заголовок 2 7" xfId="1640" xr:uid="{00000000-0005-0000-0000-000067060000}"/>
    <cellStyle name="Заголовок 2 8" xfId="1641" xr:uid="{00000000-0005-0000-0000-000068060000}"/>
    <cellStyle name="Заголовок 2 9" xfId="1642" xr:uid="{00000000-0005-0000-0000-000069060000}"/>
    <cellStyle name="Заголовок 3 10" xfId="1643" xr:uid="{00000000-0005-0000-0000-00006A060000}"/>
    <cellStyle name="Заголовок 3 11" xfId="1644" xr:uid="{00000000-0005-0000-0000-00006B060000}"/>
    <cellStyle name="Заголовок 3 12" xfId="1645" xr:uid="{00000000-0005-0000-0000-00006C060000}"/>
    <cellStyle name="Заголовок 3 13" xfId="1646" xr:uid="{00000000-0005-0000-0000-00006D060000}"/>
    <cellStyle name="Заголовок 3 14" xfId="1647" xr:uid="{00000000-0005-0000-0000-00006E060000}"/>
    <cellStyle name="Заголовок 3 15" xfId="1648" xr:uid="{00000000-0005-0000-0000-00006F060000}"/>
    <cellStyle name="Заголовок 3 16" xfId="1649" xr:uid="{00000000-0005-0000-0000-000070060000}"/>
    <cellStyle name="Заголовок 3 17" xfId="1650" xr:uid="{00000000-0005-0000-0000-000071060000}"/>
    <cellStyle name="Заголовок 3 18" xfId="1651" xr:uid="{00000000-0005-0000-0000-000072060000}"/>
    <cellStyle name="Заголовок 3 19" xfId="1652" xr:uid="{00000000-0005-0000-0000-000073060000}"/>
    <cellStyle name="Заголовок 3 2" xfId="1653" xr:uid="{00000000-0005-0000-0000-000074060000}"/>
    <cellStyle name="Заголовок 3 2 10" xfId="1654" xr:uid="{00000000-0005-0000-0000-000075060000}"/>
    <cellStyle name="Заголовок 3 2 11" xfId="1655" xr:uid="{00000000-0005-0000-0000-000076060000}"/>
    <cellStyle name="Заголовок 3 2 12" xfId="1656" xr:uid="{00000000-0005-0000-0000-000077060000}"/>
    <cellStyle name="Заголовок 3 2 13" xfId="1657" xr:uid="{00000000-0005-0000-0000-000078060000}"/>
    <cellStyle name="Заголовок 3 2 14" xfId="1658" xr:uid="{00000000-0005-0000-0000-000079060000}"/>
    <cellStyle name="Заголовок 3 2 15" xfId="1659" xr:uid="{00000000-0005-0000-0000-00007A060000}"/>
    <cellStyle name="Заголовок 3 2 16" xfId="1660" xr:uid="{00000000-0005-0000-0000-00007B060000}"/>
    <cellStyle name="Заголовок 3 2 17" xfId="1661" xr:uid="{00000000-0005-0000-0000-00007C060000}"/>
    <cellStyle name="Заголовок 3 2 18" xfId="1662" xr:uid="{00000000-0005-0000-0000-00007D060000}"/>
    <cellStyle name="Заголовок 3 2 19" xfId="1663" xr:uid="{00000000-0005-0000-0000-00007E060000}"/>
    <cellStyle name="Заголовок 3 2 2" xfId="1664" xr:uid="{00000000-0005-0000-0000-00007F060000}"/>
    <cellStyle name="Заголовок 3 2 20" xfId="1665" xr:uid="{00000000-0005-0000-0000-000080060000}"/>
    <cellStyle name="Заголовок 3 2 21" xfId="1666" xr:uid="{00000000-0005-0000-0000-000081060000}"/>
    <cellStyle name="Заголовок 3 2 22" xfId="1667" xr:uid="{00000000-0005-0000-0000-000082060000}"/>
    <cellStyle name="Заголовок 3 2 23" xfId="1668" xr:uid="{00000000-0005-0000-0000-000083060000}"/>
    <cellStyle name="Заголовок 3 2 24" xfId="1669" xr:uid="{00000000-0005-0000-0000-000084060000}"/>
    <cellStyle name="Заголовок 3 2 25" xfId="1670" xr:uid="{00000000-0005-0000-0000-000085060000}"/>
    <cellStyle name="Заголовок 3 2 26" xfId="1671" xr:uid="{00000000-0005-0000-0000-000086060000}"/>
    <cellStyle name="Заголовок 3 2 27" xfId="1672" xr:uid="{00000000-0005-0000-0000-000087060000}"/>
    <cellStyle name="Заголовок 3 2 28" xfId="1673" xr:uid="{00000000-0005-0000-0000-000088060000}"/>
    <cellStyle name="Заголовок 3 2 29" xfId="1674" xr:uid="{00000000-0005-0000-0000-000089060000}"/>
    <cellStyle name="Заголовок 3 2 3" xfId="1675" xr:uid="{00000000-0005-0000-0000-00008A060000}"/>
    <cellStyle name="Заголовок 3 2 30" xfId="1676" xr:uid="{00000000-0005-0000-0000-00008B060000}"/>
    <cellStyle name="Заголовок 3 2 4" xfId="1677" xr:uid="{00000000-0005-0000-0000-00008C060000}"/>
    <cellStyle name="Заголовок 3 2 5" xfId="1678" xr:uid="{00000000-0005-0000-0000-00008D060000}"/>
    <cellStyle name="Заголовок 3 2 6" xfId="1679" xr:uid="{00000000-0005-0000-0000-00008E060000}"/>
    <cellStyle name="Заголовок 3 2 7" xfId="1680" xr:uid="{00000000-0005-0000-0000-00008F060000}"/>
    <cellStyle name="Заголовок 3 2 8" xfId="1681" xr:uid="{00000000-0005-0000-0000-000090060000}"/>
    <cellStyle name="Заголовок 3 2 9" xfId="1682" xr:uid="{00000000-0005-0000-0000-000091060000}"/>
    <cellStyle name="Заголовок 3 20" xfId="1683" xr:uid="{00000000-0005-0000-0000-000092060000}"/>
    <cellStyle name="Заголовок 3 21" xfId="1684" xr:uid="{00000000-0005-0000-0000-000093060000}"/>
    <cellStyle name="Заголовок 3 22" xfId="1685" xr:uid="{00000000-0005-0000-0000-000094060000}"/>
    <cellStyle name="Заголовок 3 23" xfId="1686" xr:uid="{00000000-0005-0000-0000-000095060000}"/>
    <cellStyle name="Заголовок 3 24" xfId="1687" xr:uid="{00000000-0005-0000-0000-000096060000}"/>
    <cellStyle name="Заголовок 3 25" xfId="1688" xr:uid="{00000000-0005-0000-0000-000097060000}"/>
    <cellStyle name="Заголовок 3 26" xfId="1689" xr:uid="{00000000-0005-0000-0000-000098060000}"/>
    <cellStyle name="Заголовок 3 27" xfId="1690" xr:uid="{00000000-0005-0000-0000-000099060000}"/>
    <cellStyle name="Заголовок 3 28" xfId="1691" xr:uid="{00000000-0005-0000-0000-00009A060000}"/>
    <cellStyle name="Заголовок 3 29" xfId="1692" xr:uid="{00000000-0005-0000-0000-00009B060000}"/>
    <cellStyle name="Заголовок 3 3" xfId="1693" xr:uid="{00000000-0005-0000-0000-00009C060000}"/>
    <cellStyle name="Заголовок 3 30" xfId="1694" xr:uid="{00000000-0005-0000-0000-00009D060000}"/>
    <cellStyle name="Заголовок 3 31" xfId="1695" xr:uid="{00000000-0005-0000-0000-00009E060000}"/>
    <cellStyle name="Заголовок 3 32" xfId="1696" xr:uid="{00000000-0005-0000-0000-00009F060000}"/>
    <cellStyle name="Заголовок 3 33" xfId="1697" xr:uid="{00000000-0005-0000-0000-0000A0060000}"/>
    <cellStyle name="Заголовок 3 34" xfId="1698" xr:uid="{00000000-0005-0000-0000-0000A1060000}"/>
    <cellStyle name="Заголовок 3 35" xfId="1699" xr:uid="{00000000-0005-0000-0000-0000A2060000}"/>
    <cellStyle name="Заголовок 3 36" xfId="1700" xr:uid="{00000000-0005-0000-0000-0000A3060000}"/>
    <cellStyle name="Заголовок 3 4" xfId="1701" xr:uid="{00000000-0005-0000-0000-0000A4060000}"/>
    <cellStyle name="Заголовок 3 5" xfId="1702" xr:uid="{00000000-0005-0000-0000-0000A5060000}"/>
    <cellStyle name="Заголовок 3 6" xfId="1703" xr:uid="{00000000-0005-0000-0000-0000A6060000}"/>
    <cellStyle name="Заголовок 3 7" xfId="1704" xr:uid="{00000000-0005-0000-0000-0000A7060000}"/>
    <cellStyle name="Заголовок 3 8" xfId="1705" xr:uid="{00000000-0005-0000-0000-0000A8060000}"/>
    <cellStyle name="Заголовок 3 9" xfId="1706" xr:uid="{00000000-0005-0000-0000-0000A9060000}"/>
    <cellStyle name="Заголовок 4 10" xfId="1707" xr:uid="{00000000-0005-0000-0000-0000AA060000}"/>
    <cellStyle name="Заголовок 4 11" xfId="1708" xr:uid="{00000000-0005-0000-0000-0000AB060000}"/>
    <cellStyle name="Заголовок 4 12" xfId="1709" xr:uid="{00000000-0005-0000-0000-0000AC060000}"/>
    <cellStyle name="Заголовок 4 13" xfId="1710" xr:uid="{00000000-0005-0000-0000-0000AD060000}"/>
    <cellStyle name="Заголовок 4 14" xfId="1711" xr:uid="{00000000-0005-0000-0000-0000AE060000}"/>
    <cellStyle name="Заголовок 4 15" xfId="1712" xr:uid="{00000000-0005-0000-0000-0000AF060000}"/>
    <cellStyle name="Заголовок 4 16" xfId="1713" xr:uid="{00000000-0005-0000-0000-0000B0060000}"/>
    <cellStyle name="Заголовок 4 17" xfId="1714" xr:uid="{00000000-0005-0000-0000-0000B1060000}"/>
    <cellStyle name="Заголовок 4 18" xfId="1715" xr:uid="{00000000-0005-0000-0000-0000B2060000}"/>
    <cellStyle name="Заголовок 4 19" xfId="1716" xr:uid="{00000000-0005-0000-0000-0000B3060000}"/>
    <cellStyle name="Заголовок 4 2" xfId="1717" xr:uid="{00000000-0005-0000-0000-0000B4060000}"/>
    <cellStyle name="Заголовок 4 2 10" xfId="1718" xr:uid="{00000000-0005-0000-0000-0000B5060000}"/>
    <cellStyle name="Заголовок 4 2 11" xfId="1719" xr:uid="{00000000-0005-0000-0000-0000B6060000}"/>
    <cellStyle name="Заголовок 4 2 12" xfId="1720" xr:uid="{00000000-0005-0000-0000-0000B7060000}"/>
    <cellStyle name="Заголовок 4 2 13" xfId="1721" xr:uid="{00000000-0005-0000-0000-0000B8060000}"/>
    <cellStyle name="Заголовок 4 2 14" xfId="1722" xr:uid="{00000000-0005-0000-0000-0000B9060000}"/>
    <cellStyle name="Заголовок 4 2 15" xfId="1723" xr:uid="{00000000-0005-0000-0000-0000BA060000}"/>
    <cellStyle name="Заголовок 4 2 16" xfId="1724" xr:uid="{00000000-0005-0000-0000-0000BB060000}"/>
    <cellStyle name="Заголовок 4 2 17" xfId="1725" xr:uid="{00000000-0005-0000-0000-0000BC060000}"/>
    <cellStyle name="Заголовок 4 2 18" xfId="1726" xr:uid="{00000000-0005-0000-0000-0000BD060000}"/>
    <cellStyle name="Заголовок 4 2 19" xfId="1727" xr:uid="{00000000-0005-0000-0000-0000BE060000}"/>
    <cellStyle name="Заголовок 4 2 2" xfId="1728" xr:uid="{00000000-0005-0000-0000-0000BF060000}"/>
    <cellStyle name="Заголовок 4 2 20" xfId="1729" xr:uid="{00000000-0005-0000-0000-0000C0060000}"/>
    <cellStyle name="Заголовок 4 2 21" xfId="1730" xr:uid="{00000000-0005-0000-0000-0000C1060000}"/>
    <cellStyle name="Заголовок 4 2 22" xfId="1731" xr:uid="{00000000-0005-0000-0000-0000C2060000}"/>
    <cellStyle name="Заголовок 4 2 23" xfId="1732" xr:uid="{00000000-0005-0000-0000-0000C3060000}"/>
    <cellStyle name="Заголовок 4 2 24" xfId="1733" xr:uid="{00000000-0005-0000-0000-0000C4060000}"/>
    <cellStyle name="Заголовок 4 2 25" xfId="1734" xr:uid="{00000000-0005-0000-0000-0000C5060000}"/>
    <cellStyle name="Заголовок 4 2 26" xfId="1735" xr:uid="{00000000-0005-0000-0000-0000C6060000}"/>
    <cellStyle name="Заголовок 4 2 27" xfId="1736" xr:uid="{00000000-0005-0000-0000-0000C7060000}"/>
    <cellStyle name="Заголовок 4 2 28" xfId="1737" xr:uid="{00000000-0005-0000-0000-0000C8060000}"/>
    <cellStyle name="Заголовок 4 2 29" xfId="1738" xr:uid="{00000000-0005-0000-0000-0000C9060000}"/>
    <cellStyle name="Заголовок 4 2 3" xfId="1739" xr:uid="{00000000-0005-0000-0000-0000CA060000}"/>
    <cellStyle name="Заголовок 4 2 30" xfId="1740" xr:uid="{00000000-0005-0000-0000-0000CB060000}"/>
    <cellStyle name="Заголовок 4 2 4" xfId="1741" xr:uid="{00000000-0005-0000-0000-0000CC060000}"/>
    <cellStyle name="Заголовок 4 2 5" xfId="1742" xr:uid="{00000000-0005-0000-0000-0000CD060000}"/>
    <cellStyle name="Заголовок 4 2 6" xfId="1743" xr:uid="{00000000-0005-0000-0000-0000CE060000}"/>
    <cellStyle name="Заголовок 4 2 7" xfId="1744" xr:uid="{00000000-0005-0000-0000-0000CF060000}"/>
    <cellStyle name="Заголовок 4 2 8" xfId="1745" xr:uid="{00000000-0005-0000-0000-0000D0060000}"/>
    <cellStyle name="Заголовок 4 2 9" xfId="1746" xr:uid="{00000000-0005-0000-0000-0000D1060000}"/>
    <cellStyle name="Заголовок 4 20" xfId="1747" xr:uid="{00000000-0005-0000-0000-0000D2060000}"/>
    <cellStyle name="Заголовок 4 21" xfId="1748" xr:uid="{00000000-0005-0000-0000-0000D3060000}"/>
    <cellStyle name="Заголовок 4 22" xfId="1749" xr:uid="{00000000-0005-0000-0000-0000D4060000}"/>
    <cellStyle name="Заголовок 4 23" xfId="1750" xr:uid="{00000000-0005-0000-0000-0000D5060000}"/>
    <cellStyle name="Заголовок 4 24" xfId="1751" xr:uid="{00000000-0005-0000-0000-0000D6060000}"/>
    <cellStyle name="Заголовок 4 25" xfId="1752" xr:uid="{00000000-0005-0000-0000-0000D7060000}"/>
    <cellStyle name="Заголовок 4 26" xfId="1753" xr:uid="{00000000-0005-0000-0000-0000D8060000}"/>
    <cellStyle name="Заголовок 4 27" xfId="1754" xr:uid="{00000000-0005-0000-0000-0000D9060000}"/>
    <cellStyle name="Заголовок 4 28" xfId="1755" xr:uid="{00000000-0005-0000-0000-0000DA060000}"/>
    <cellStyle name="Заголовок 4 29" xfId="1756" xr:uid="{00000000-0005-0000-0000-0000DB060000}"/>
    <cellStyle name="Заголовок 4 3" xfId="1757" xr:uid="{00000000-0005-0000-0000-0000DC060000}"/>
    <cellStyle name="Заголовок 4 30" xfId="1758" xr:uid="{00000000-0005-0000-0000-0000DD060000}"/>
    <cellStyle name="Заголовок 4 31" xfId="1759" xr:uid="{00000000-0005-0000-0000-0000DE060000}"/>
    <cellStyle name="Заголовок 4 32" xfId="1760" xr:uid="{00000000-0005-0000-0000-0000DF060000}"/>
    <cellStyle name="Заголовок 4 33" xfId="1761" xr:uid="{00000000-0005-0000-0000-0000E0060000}"/>
    <cellStyle name="Заголовок 4 34" xfId="1762" xr:uid="{00000000-0005-0000-0000-0000E1060000}"/>
    <cellStyle name="Заголовок 4 35" xfId="1763" xr:uid="{00000000-0005-0000-0000-0000E2060000}"/>
    <cellStyle name="Заголовок 4 36" xfId="1764" xr:uid="{00000000-0005-0000-0000-0000E3060000}"/>
    <cellStyle name="Заголовок 4 4" xfId="1765" xr:uid="{00000000-0005-0000-0000-0000E4060000}"/>
    <cellStyle name="Заголовок 4 5" xfId="1766" xr:uid="{00000000-0005-0000-0000-0000E5060000}"/>
    <cellStyle name="Заголовок 4 6" xfId="1767" xr:uid="{00000000-0005-0000-0000-0000E6060000}"/>
    <cellStyle name="Заголовок 4 7" xfId="1768" xr:uid="{00000000-0005-0000-0000-0000E7060000}"/>
    <cellStyle name="Заголовок 4 8" xfId="1769" xr:uid="{00000000-0005-0000-0000-0000E8060000}"/>
    <cellStyle name="Заголовок 4 9" xfId="1770" xr:uid="{00000000-0005-0000-0000-0000E9060000}"/>
    <cellStyle name="Индексы" xfId="1771" xr:uid="{00000000-0005-0000-0000-0000EA060000}"/>
    <cellStyle name="Индексы 10" xfId="1772" xr:uid="{00000000-0005-0000-0000-0000EB060000}"/>
    <cellStyle name="Индексы 11" xfId="1773" xr:uid="{00000000-0005-0000-0000-0000EC060000}"/>
    <cellStyle name="Индексы 12" xfId="1774" xr:uid="{00000000-0005-0000-0000-0000ED060000}"/>
    <cellStyle name="Индексы 13" xfId="1775" xr:uid="{00000000-0005-0000-0000-0000EE060000}"/>
    <cellStyle name="Индексы 14" xfId="1776" xr:uid="{00000000-0005-0000-0000-0000EF060000}"/>
    <cellStyle name="Индексы 15" xfId="1777" xr:uid="{00000000-0005-0000-0000-0000F0060000}"/>
    <cellStyle name="Индексы 16" xfId="1778" xr:uid="{00000000-0005-0000-0000-0000F1060000}"/>
    <cellStyle name="Индексы 17" xfId="1779" xr:uid="{00000000-0005-0000-0000-0000F2060000}"/>
    <cellStyle name="Индексы 18" xfId="1780" xr:uid="{00000000-0005-0000-0000-0000F3060000}"/>
    <cellStyle name="Индексы 19" xfId="1781" xr:uid="{00000000-0005-0000-0000-0000F4060000}"/>
    <cellStyle name="Индексы 2" xfId="1782" xr:uid="{00000000-0005-0000-0000-0000F5060000}"/>
    <cellStyle name="Индексы 20" xfId="1783" xr:uid="{00000000-0005-0000-0000-0000F6060000}"/>
    <cellStyle name="Индексы 21" xfId="1784" xr:uid="{00000000-0005-0000-0000-0000F7060000}"/>
    <cellStyle name="Индексы 22" xfId="1785" xr:uid="{00000000-0005-0000-0000-0000F8060000}"/>
    <cellStyle name="Индексы 23" xfId="1786" xr:uid="{00000000-0005-0000-0000-0000F9060000}"/>
    <cellStyle name="Индексы 24" xfId="1787" xr:uid="{00000000-0005-0000-0000-0000FA060000}"/>
    <cellStyle name="Индексы 25" xfId="1788" xr:uid="{00000000-0005-0000-0000-0000FB060000}"/>
    <cellStyle name="Индексы 26" xfId="1789" xr:uid="{00000000-0005-0000-0000-0000FC060000}"/>
    <cellStyle name="Индексы 27" xfId="1790" xr:uid="{00000000-0005-0000-0000-0000FD060000}"/>
    <cellStyle name="Индексы 28" xfId="1791" xr:uid="{00000000-0005-0000-0000-0000FE060000}"/>
    <cellStyle name="Индексы 29" xfId="1792" xr:uid="{00000000-0005-0000-0000-0000FF060000}"/>
    <cellStyle name="Индексы 3" xfId="1793" xr:uid="{00000000-0005-0000-0000-000000070000}"/>
    <cellStyle name="Индексы 30" xfId="1794" xr:uid="{00000000-0005-0000-0000-000001070000}"/>
    <cellStyle name="Индексы 31" xfId="1795" xr:uid="{00000000-0005-0000-0000-000002070000}"/>
    <cellStyle name="Индексы 32" xfId="1796" xr:uid="{00000000-0005-0000-0000-000003070000}"/>
    <cellStyle name="Индексы 33" xfId="1797" xr:uid="{00000000-0005-0000-0000-000004070000}"/>
    <cellStyle name="Индексы 34" xfId="1798" xr:uid="{00000000-0005-0000-0000-000005070000}"/>
    <cellStyle name="Индексы 35" xfId="1799" xr:uid="{00000000-0005-0000-0000-000006070000}"/>
    <cellStyle name="Индексы 36" xfId="1800" xr:uid="{00000000-0005-0000-0000-000007070000}"/>
    <cellStyle name="Индексы 37" xfId="1801" xr:uid="{00000000-0005-0000-0000-000008070000}"/>
    <cellStyle name="Индексы 38" xfId="1802" xr:uid="{00000000-0005-0000-0000-000009070000}"/>
    <cellStyle name="Индексы 39" xfId="1803" xr:uid="{00000000-0005-0000-0000-00000A070000}"/>
    <cellStyle name="Индексы 4" xfId="1804" xr:uid="{00000000-0005-0000-0000-00000B070000}"/>
    <cellStyle name="Индексы 40" xfId="1805" xr:uid="{00000000-0005-0000-0000-00000C070000}"/>
    <cellStyle name="Индексы 41" xfId="1806" xr:uid="{00000000-0005-0000-0000-00000D070000}"/>
    <cellStyle name="Индексы 42" xfId="1807" xr:uid="{00000000-0005-0000-0000-00000E070000}"/>
    <cellStyle name="Индексы 43" xfId="1808" xr:uid="{00000000-0005-0000-0000-00000F070000}"/>
    <cellStyle name="Индексы 44" xfId="1809" xr:uid="{00000000-0005-0000-0000-000010070000}"/>
    <cellStyle name="Индексы 45" xfId="1810" xr:uid="{00000000-0005-0000-0000-000011070000}"/>
    <cellStyle name="Индексы 46" xfId="1811" xr:uid="{00000000-0005-0000-0000-000012070000}"/>
    <cellStyle name="Индексы 47" xfId="1812" xr:uid="{00000000-0005-0000-0000-000013070000}"/>
    <cellStyle name="Индексы 48" xfId="1813" xr:uid="{00000000-0005-0000-0000-000014070000}"/>
    <cellStyle name="Индексы 49" xfId="1814" xr:uid="{00000000-0005-0000-0000-000015070000}"/>
    <cellStyle name="Индексы 5" xfId="1815" xr:uid="{00000000-0005-0000-0000-000016070000}"/>
    <cellStyle name="Индексы 50" xfId="1816" xr:uid="{00000000-0005-0000-0000-000017070000}"/>
    <cellStyle name="Индексы 51" xfId="1817" xr:uid="{00000000-0005-0000-0000-000018070000}"/>
    <cellStyle name="Индексы 52" xfId="1818" xr:uid="{00000000-0005-0000-0000-000019070000}"/>
    <cellStyle name="Индексы 53" xfId="1819" xr:uid="{00000000-0005-0000-0000-00001A070000}"/>
    <cellStyle name="Индексы 54" xfId="1820" xr:uid="{00000000-0005-0000-0000-00001B070000}"/>
    <cellStyle name="Индексы 55" xfId="1821" xr:uid="{00000000-0005-0000-0000-00001C070000}"/>
    <cellStyle name="Индексы 56" xfId="1822" xr:uid="{00000000-0005-0000-0000-00001D070000}"/>
    <cellStyle name="Индексы 57" xfId="1823" xr:uid="{00000000-0005-0000-0000-00001E070000}"/>
    <cellStyle name="Индексы 58" xfId="1824" xr:uid="{00000000-0005-0000-0000-00001F070000}"/>
    <cellStyle name="Индексы 59" xfId="1825" xr:uid="{00000000-0005-0000-0000-000020070000}"/>
    <cellStyle name="Индексы 6" xfId="1826" xr:uid="{00000000-0005-0000-0000-000021070000}"/>
    <cellStyle name="Индексы 60" xfId="1827" xr:uid="{00000000-0005-0000-0000-000022070000}"/>
    <cellStyle name="Индексы 61" xfId="1828" xr:uid="{00000000-0005-0000-0000-000023070000}"/>
    <cellStyle name="Индексы 62" xfId="1829" xr:uid="{00000000-0005-0000-0000-000024070000}"/>
    <cellStyle name="Индексы 63" xfId="1830" xr:uid="{00000000-0005-0000-0000-000025070000}"/>
    <cellStyle name="Индексы 64" xfId="1831" xr:uid="{00000000-0005-0000-0000-000026070000}"/>
    <cellStyle name="Индексы 65" xfId="1832" xr:uid="{00000000-0005-0000-0000-000027070000}"/>
    <cellStyle name="Индексы 66" xfId="1833" xr:uid="{00000000-0005-0000-0000-000028070000}"/>
    <cellStyle name="Индексы 67" xfId="1834" xr:uid="{00000000-0005-0000-0000-000029070000}"/>
    <cellStyle name="Индексы 68" xfId="1835" xr:uid="{00000000-0005-0000-0000-00002A070000}"/>
    <cellStyle name="Индексы 69" xfId="1836" xr:uid="{00000000-0005-0000-0000-00002B070000}"/>
    <cellStyle name="Индексы 7" xfId="1837" xr:uid="{00000000-0005-0000-0000-00002C070000}"/>
    <cellStyle name="Индексы 70" xfId="1838" xr:uid="{00000000-0005-0000-0000-00002D070000}"/>
    <cellStyle name="Индексы 71" xfId="1839" xr:uid="{00000000-0005-0000-0000-00002E070000}"/>
    <cellStyle name="Индексы 72" xfId="1840" xr:uid="{00000000-0005-0000-0000-00002F070000}"/>
    <cellStyle name="Индексы 73" xfId="1841" xr:uid="{00000000-0005-0000-0000-000030070000}"/>
    <cellStyle name="Индексы 74" xfId="1842" xr:uid="{00000000-0005-0000-0000-000031070000}"/>
    <cellStyle name="Индексы 75" xfId="1843" xr:uid="{00000000-0005-0000-0000-000032070000}"/>
    <cellStyle name="Индексы 76" xfId="1844" xr:uid="{00000000-0005-0000-0000-000033070000}"/>
    <cellStyle name="Индексы 8" xfId="1845" xr:uid="{00000000-0005-0000-0000-000034070000}"/>
    <cellStyle name="Индексы 9" xfId="1846" xr:uid="{00000000-0005-0000-0000-000035070000}"/>
    <cellStyle name="Итог 10" xfId="1847" xr:uid="{00000000-0005-0000-0000-000036070000}"/>
    <cellStyle name="Итог 10 2" xfId="1848" xr:uid="{00000000-0005-0000-0000-000037070000}"/>
    <cellStyle name="Итог 10 2 2" xfId="1849" xr:uid="{00000000-0005-0000-0000-000038070000}"/>
    <cellStyle name="Итог 10 3" xfId="1850" xr:uid="{00000000-0005-0000-0000-000039070000}"/>
    <cellStyle name="Итог 10 4" xfId="1851" xr:uid="{00000000-0005-0000-0000-00003A070000}"/>
    <cellStyle name="Итог 11" xfId="1852" xr:uid="{00000000-0005-0000-0000-00003B070000}"/>
    <cellStyle name="Итог 11 2" xfId="1853" xr:uid="{00000000-0005-0000-0000-00003C070000}"/>
    <cellStyle name="Итог 11 2 2" xfId="1854" xr:uid="{00000000-0005-0000-0000-00003D070000}"/>
    <cellStyle name="Итог 11 3" xfId="1855" xr:uid="{00000000-0005-0000-0000-00003E070000}"/>
    <cellStyle name="Итог 11 4" xfId="1856" xr:uid="{00000000-0005-0000-0000-00003F070000}"/>
    <cellStyle name="Итог 12" xfId="1857" xr:uid="{00000000-0005-0000-0000-000040070000}"/>
    <cellStyle name="Итог 12 2" xfId="1858" xr:uid="{00000000-0005-0000-0000-000041070000}"/>
    <cellStyle name="Итог 12 2 2" xfId="1859" xr:uid="{00000000-0005-0000-0000-000042070000}"/>
    <cellStyle name="Итог 12 3" xfId="1860" xr:uid="{00000000-0005-0000-0000-000043070000}"/>
    <cellStyle name="Итог 12 4" xfId="1861" xr:uid="{00000000-0005-0000-0000-000044070000}"/>
    <cellStyle name="Итог 13" xfId="1862" xr:uid="{00000000-0005-0000-0000-000045070000}"/>
    <cellStyle name="Итог 13 2" xfId="1863" xr:uid="{00000000-0005-0000-0000-000046070000}"/>
    <cellStyle name="Итог 13 2 2" xfId="1864" xr:uid="{00000000-0005-0000-0000-000047070000}"/>
    <cellStyle name="Итог 13 3" xfId="1865" xr:uid="{00000000-0005-0000-0000-000048070000}"/>
    <cellStyle name="Итог 13 4" xfId="1866" xr:uid="{00000000-0005-0000-0000-000049070000}"/>
    <cellStyle name="Итог 14" xfId="1867" xr:uid="{00000000-0005-0000-0000-00004A070000}"/>
    <cellStyle name="Итог 14 2" xfId="1868" xr:uid="{00000000-0005-0000-0000-00004B070000}"/>
    <cellStyle name="Итог 14 2 2" xfId="1869" xr:uid="{00000000-0005-0000-0000-00004C070000}"/>
    <cellStyle name="Итог 14 3" xfId="1870" xr:uid="{00000000-0005-0000-0000-00004D070000}"/>
    <cellStyle name="Итог 14 4" xfId="1871" xr:uid="{00000000-0005-0000-0000-00004E070000}"/>
    <cellStyle name="Итог 15" xfId="1872" xr:uid="{00000000-0005-0000-0000-00004F070000}"/>
    <cellStyle name="Итог 15 2" xfId="1873" xr:uid="{00000000-0005-0000-0000-000050070000}"/>
    <cellStyle name="Итог 15 2 2" xfId="1874" xr:uid="{00000000-0005-0000-0000-000051070000}"/>
    <cellStyle name="Итог 15 3" xfId="1875" xr:uid="{00000000-0005-0000-0000-000052070000}"/>
    <cellStyle name="Итог 15 4" xfId="1876" xr:uid="{00000000-0005-0000-0000-000053070000}"/>
    <cellStyle name="Итог 16" xfId="1877" xr:uid="{00000000-0005-0000-0000-000054070000}"/>
    <cellStyle name="Итог 16 2" xfId="1878" xr:uid="{00000000-0005-0000-0000-000055070000}"/>
    <cellStyle name="Итог 16 2 2" xfId="1879" xr:uid="{00000000-0005-0000-0000-000056070000}"/>
    <cellStyle name="Итог 16 3" xfId="1880" xr:uid="{00000000-0005-0000-0000-000057070000}"/>
    <cellStyle name="Итог 16 4" xfId="1881" xr:uid="{00000000-0005-0000-0000-000058070000}"/>
    <cellStyle name="Итог 17" xfId="1882" xr:uid="{00000000-0005-0000-0000-000059070000}"/>
    <cellStyle name="Итог 17 2" xfId="1883" xr:uid="{00000000-0005-0000-0000-00005A070000}"/>
    <cellStyle name="Итог 17 2 2" xfId="1884" xr:uid="{00000000-0005-0000-0000-00005B070000}"/>
    <cellStyle name="Итог 17 3" xfId="1885" xr:uid="{00000000-0005-0000-0000-00005C070000}"/>
    <cellStyle name="Итог 17 4" xfId="1886" xr:uid="{00000000-0005-0000-0000-00005D070000}"/>
    <cellStyle name="Итог 18" xfId="1887" xr:uid="{00000000-0005-0000-0000-00005E070000}"/>
    <cellStyle name="Итог 18 2" xfId="1888" xr:uid="{00000000-0005-0000-0000-00005F070000}"/>
    <cellStyle name="Итог 18 2 2" xfId="1889" xr:uid="{00000000-0005-0000-0000-000060070000}"/>
    <cellStyle name="Итог 18 3" xfId="1890" xr:uid="{00000000-0005-0000-0000-000061070000}"/>
    <cellStyle name="Итог 18 4" xfId="1891" xr:uid="{00000000-0005-0000-0000-000062070000}"/>
    <cellStyle name="Итог 19" xfId="1892" xr:uid="{00000000-0005-0000-0000-000063070000}"/>
    <cellStyle name="Итог 19 2" xfId="1893" xr:uid="{00000000-0005-0000-0000-000064070000}"/>
    <cellStyle name="Итог 19 2 2" xfId="1894" xr:uid="{00000000-0005-0000-0000-000065070000}"/>
    <cellStyle name="Итог 19 3" xfId="1895" xr:uid="{00000000-0005-0000-0000-000066070000}"/>
    <cellStyle name="Итог 19 4" xfId="1896" xr:uid="{00000000-0005-0000-0000-000067070000}"/>
    <cellStyle name="Итог 2" xfId="1897" xr:uid="{00000000-0005-0000-0000-000068070000}"/>
    <cellStyle name="Итог 2 10" xfId="1898" xr:uid="{00000000-0005-0000-0000-000069070000}"/>
    <cellStyle name="Итог 2 10 2" xfId="1899" xr:uid="{00000000-0005-0000-0000-00006A070000}"/>
    <cellStyle name="Итог 2 10 2 2" xfId="1900" xr:uid="{00000000-0005-0000-0000-00006B070000}"/>
    <cellStyle name="Итог 2 10 3" xfId="1901" xr:uid="{00000000-0005-0000-0000-00006C070000}"/>
    <cellStyle name="Итог 2 10 4" xfId="1902" xr:uid="{00000000-0005-0000-0000-00006D070000}"/>
    <cellStyle name="Итог 2 11" xfId="1903" xr:uid="{00000000-0005-0000-0000-00006E070000}"/>
    <cellStyle name="Итог 2 11 2" xfId="1904" xr:uid="{00000000-0005-0000-0000-00006F070000}"/>
    <cellStyle name="Итог 2 11 2 2" xfId="1905" xr:uid="{00000000-0005-0000-0000-000070070000}"/>
    <cellStyle name="Итог 2 11 3" xfId="1906" xr:uid="{00000000-0005-0000-0000-000071070000}"/>
    <cellStyle name="Итог 2 11 4" xfId="1907" xr:uid="{00000000-0005-0000-0000-000072070000}"/>
    <cellStyle name="Итог 2 12" xfId="1908" xr:uid="{00000000-0005-0000-0000-000073070000}"/>
    <cellStyle name="Итог 2 12 2" xfId="1909" xr:uid="{00000000-0005-0000-0000-000074070000}"/>
    <cellStyle name="Итог 2 12 2 2" xfId="1910" xr:uid="{00000000-0005-0000-0000-000075070000}"/>
    <cellStyle name="Итог 2 12 3" xfId="1911" xr:uid="{00000000-0005-0000-0000-000076070000}"/>
    <cellStyle name="Итог 2 12 4" xfId="1912" xr:uid="{00000000-0005-0000-0000-000077070000}"/>
    <cellStyle name="Итог 2 13" xfId="1913" xr:uid="{00000000-0005-0000-0000-000078070000}"/>
    <cellStyle name="Итог 2 13 2" xfId="1914" xr:uid="{00000000-0005-0000-0000-000079070000}"/>
    <cellStyle name="Итог 2 13 2 2" xfId="1915" xr:uid="{00000000-0005-0000-0000-00007A070000}"/>
    <cellStyle name="Итог 2 13 3" xfId="1916" xr:uid="{00000000-0005-0000-0000-00007B070000}"/>
    <cellStyle name="Итог 2 13 4" xfId="1917" xr:uid="{00000000-0005-0000-0000-00007C070000}"/>
    <cellStyle name="Итог 2 14" xfId="1918" xr:uid="{00000000-0005-0000-0000-00007D070000}"/>
    <cellStyle name="Итог 2 14 2" xfId="1919" xr:uid="{00000000-0005-0000-0000-00007E070000}"/>
    <cellStyle name="Итог 2 14 2 2" xfId="1920" xr:uid="{00000000-0005-0000-0000-00007F070000}"/>
    <cellStyle name="Итог 2 14 3" xfId="1921" xr:uid="{00000000-0005-0000-0000-000080070000}"/>
    <cellStyle name="Итог 2 14 4" xfId="1922" xr:uid="{00000000-0005-0000-0000-000081070000}"/>
    <cellStyle name="Итог 2 15" xfId="1923" xr:uid="{00000000-0005-0000-0000-000082070000}"/>
    <cellStyle name="Итог 2 15 2" xfId="1924" xr:uid="{00000000-0005-0000-0000-000083070000}"/>
    <cellStyle name="Итог 2 15 2 2" xfId="1925" xr:uid="{00000000-0005-0000-0000-000084070000}"/>
    <cellStyle name="Итог 2 15 3" xfId="1926" xr:uid="{00000000-0005-0000-0000-000085070000}"/>
    <cellStyle name="Итог 2 15 4" xfId="1927" xr:uid="{00000000-0005-0000-0000-000086070000}"/>
    <cellStyle name="Итог 2 16" xfId="1928" xr:uid="{00000000-0005-0000-0000-000087070000}"/>
    <cellStyle name="Итог 2 16 2" xfId="1929" xr:uid="{00000000-0005-0000-0000-000088070000}"/>
    <cellStyle name="Итог 2 16 2 2" xfId="1930" xr:uid="{00000000-0005-0000-0000-000089070000}"/>
    <cellStyle name="Итог 2 16 3" xfId="1931" xr:uid="{00000000-0005-0000-0000-00008A070000}"/>
    <cellStyle name="Итог 2 16 4" xfId="1932" xr:uid="{00000000-0005-0000-0000-00008B070000}"/>
    <cellStyle name="Итог 2 17" xfId="1933" xr:uid="{00000000-0005-0000-0000-00008C070000}"/>
    <cellStyle name="Итог 2 17 2" xfId="1934" xr:uid="{00000000-0005-0000-0000-00008D070000}"/>
    <cellStyle name="Итог 2 17 2 2" xfId="1935" xr:uid="{00000000-0005-0000-0000-00008E070000}"/>
    <cellStyle name="Итог 2 17 3" xfId="1936" xr:uid="{00000000-0005-0000-0000-00008F070000}"/>
    <cellStyle name="Итог 2 17 4" xfId="1937" xr:uid="{00000000-0005-0000-0000-000090070000}"/>
    <cellStyle name="Итог 2 18" xfId="1938" xr:uid="{00000000-0005-0000-0000-000091070000}"/>
    <cellStyle name="Итог 2 18 2" xfId="1939" xr:uid="{00000000-0005-0000-0000-000092070000}"/>
    <cellStyle name="Итог 2 18 2 2" xfId="1940" xr:uid="{00000000-0005-0000-0000-000093070000}"/>
    <cellStyle name="Итог 2 18 3" xfId="1941" xr:uid="{00000000-0005-0000-0000-000094070000}"/>
    <cellStyle name="Итог 2 18 4" xfId="1942" xr:uid="{00000000-0005-0000-0000-000095070000}"/>
    <cellStyle name="Итог 2 19" xfId="1943" xr:uid="{00000000-0005-0000-0000-000096070000}"/>
    <cellStyle name="Итог 2 19 2" xfId="1944" xr:uid="{00000000-0005-0000-0000-000097070000}"/>
    <cellStyle name="Итог 2 19 2 2" xfId="1945" xr:uid="{00000000-0005-0000-0000-000098070000}"/>
    <cellStyle name="Итог 2 19 3" xfId="1946" xr:uid="{00000000-0005-0000-0000-000099070000}"/>
    <cellStyle name="Итог 2 19 4" xfId="1947" xr:uid="{00000000-0005-0000-0000-00009A070000}"/>
    <cellStyle name="Итог 2 2" xfId="1948" xr:uid="{00000000-0005-0000-0000-00009B070000}"/>
    <cellStyle name="Итог 2 2 2" xfId="1949" xr:uid="{00000000-0005-0000-0000-00009C070000}"/>
    <cellStyle name="Итог 2 2 2 2" xfId="1950" xr:uid="{00000000-0005-0000-0000-00009D070000}"/>
    <cellStyle name="Итог 2 2 3" xfId="1951" xr:uid="{00000000-0005-0000-0000-00009E070000}"/>
    <cellStyle name="Итог 2 2 4" xfId="1952" xr:uid="{00000000-0005-0000-0000-00009F070000}"/>
    <cellStyle name="Итог 2 20" xfId="1953" xr:uid="{00000000-0005-0000-0000-0000A0070000}"/>
    <cellStyle name="Итог 2 20 2" xfId="1954" xr:uid="{00000000-0005-0000-0000-0000A1070000}"/>
    <cellStyle name="Итог 2 20 2 2" xfId="1955" xr:uid="{00000000-0005-0000-0000-0000A2070000}"/>
    <cellStyle name="Итог 2 20 3" xfId="1956" xr:uid="{00000000-0005-0000-0000-0000A3070000}"/>
    <cellStyle name="Итог 2 20 4" xfId="1957" xr:uid="{00000000-0005-0000-0000-0000A4070000}"/>
    <cellStyle name="Итог 2 21" xfId="1958" xr:uid="{00000000-0005-0000-0000-0000A5070000}"/>
    <cellStyle name="Итог 2 21 2" xfId="1959" xr:uid="{00000000-0005-0000-0000-0000A6070000}"/>
    <cellStyle name="Итог 2 21 2 2" xfId="1960" xr:uid="{00000000-0005-0000-0000-0000A7070000}"/>
    <cellStyle name="Итог 2 21 3" xfId="1961" xr:uid="{00000000-0005-0000-0000-0000A8070000}"/>
    <cellStyle name="Итог 2 21 4" xfId="1962" xr:uid="{00000000-0005-0000-0000-0000A9070000}"/>
    <cellStyle name="Итог 2 22" xfId="1963" xr:uid="{00000000-0005-0000-0000-0000AA070000}"/>
    <cellStyle name="Итог 2 22 2" xfId="1964" xr:uid="{00000000-0005-0000-0000-0000AB070000}"/>
    <cellStyle name="Итог 2 22 2 2" xfId="1965" xr:uid="{00000000-0005-0000-0000-0000AC070000}"/>
    <cellStyle name="Итог 2 22 3" xfId="1966" xr:uid="{00000000-0005-0000-0000-0000AD070000}"/>
    <cellStyle name="Итог 2 22 4" xfId="1967" xr:uid="{00000000-0005-0000-0000-0000AE070000}"/>
    <cellStyle name="Итог 2 23" xfId="1968" xr:uid="{00000000-0005-0000-0000-0000AF070000}"/>
    <cellStyle name="Итог 2 23 2" xfId="1969" xr:uid="{00000000-0005-0000-0000-0000B0070000}"/>
    <cellStyle name="Итог 2 23 2 2" xfId="1970" xr:uid="{00000000-0005-0000-0000-0000B1070000}"/>
    <cellStyle name="Итог 2 23 3" xfId="1971" xr:uid="{00000000-0005-0000-0000-0000B2070000}"/>
    <cellStyle name="Итог 2 23 4" xfId="1972" xr:uid="{00000000-0005-0000-0000-0000B3070000}"/>
    <cellStyle name="Итог 2 24" xfId="1973" xr:uid="{00000000-0005-0000-0000-0000B4070000}"/>
    <cellStyle name="Итог 2 24 2" xfId="1974" xr:uid="{00000000-0005-0000-0000-0000B5070000}"/>
    <cellStyle name="Итог 2 24 2 2" xfId="1975" xr:uid="{00000000-0005-0000-0000-0000B6070000}"/>
    <cellStyle name="Итог 2 24 3" xfId="1976" xr:uid="{00000000-0005-0000-0000-0000B7070000}"/>
    <cellStyle name="Итог 2 24 4" xfId="1977" xr:uid="{00000000-0005-0000-0000-0000B8070000}"/>
    <cellStyle name="Итог 2 25" xfId="1978" xr:uid="{00000000-0005-0000-0000-0000B9070000}"/>
    <cellStyle name="Итог 2 25 2" xfId="1979" xr:uid="{00000000-0005-0000-0000-0000BA070000}"/>
    <cellStyle name="Итог 2 25 2 2" xfId="1980" xr:uid="{00000000-0005-0000-0000-0000BB070000}"/>
    <cellStyle name="Итог 2 25 3" xfId="1981" xr:uid="{00000000-0005-0000-0000-0000BC070000}"/>
    <cellStyle name="Итог 2 25 4" xfId="1982" xr:uid="{00000000-0005-0000-0000-0000BD070000}"/>
    <cellStyle name="Итог 2 26" xfId="1983" xr:uid="{00000000-0005-0000-0000-0000BE070000}"/>
    <cellStyle name="Итог 2 26 2" xfId="1984" xr:uid="{00000000-0005-0000-0000-0000BF070000}"/>
    <cellStyle name="Итог 2 26 2 2" xfId="1985" xr:uid="{00000000-0005-0000-0000-0000C0070000}"/>
    <cellStyle name="Итог 2 26 3" xfId="1986" xr:uid="{00000000-0005-0000-0000-0000C1070000}"/>
    <cellStyle name="Итог 2 26 4" xfId="1987" xr:uid="{00000000-0005-0000-0000-0000C2070000}"/>
    <cellStyle name="Итог 2 27" xfId="1988" xr:uid="{00000000-0005-0000-0000-0000C3070000}"/>
    <cellStyle name="Итог 2 27 2" xfId="1989" xr:uid="{00000000-0005-0000-0000-0000C4070000}"/>
    <cellStyle name="Итог 2 27 2 2" xfId="1990" xr:uid="{00000000-0005-0000-0000-0000C5070000}"/>
    <cellStyle name="Итог 2 27 3" xfId="1991" xr:uid="{00000000-0005-0000-0000-0000C6070000}"/>
    <cellStyle name="Итог 2 27 4" xfId="1992" xr:uid="{00000000-0005-0000-0000-0000C7070000}"/>
    <cellStyle name="Итог 2 28" xfId="1993" xr:uid="{00000000-0005-0000-0000-0000C8070000}"/>
    <cellStyle name="Итог 2 28 2" xfId="1994" xr:uid="{00000000-0005-0000-0000-0000C9070000}"/>
    <cellStyle name="Итог 2 28 2 2" xfId="1995" xr:uid="{00000000-0005-0000-0000-0000CA070000}"/>
    <cellStyle name="Итог 2 28 3" xfId="1996" xr:uid="{00000000-0005-0000-0000-0000CB070000}"/>
    <cellStyle name="Итог 2 28 4" xfId="1997" xr:uid="{00000000-0005-0000-0000-0000CC070000}"/>
    <cellStyle name="Итог 2 29" xfId="1998" xr:uid="{00000000-0005-0000-0000-0000CD070000}"/>
    <cellStyle name="Итог 2 29 2" xfId="1999" xr:uid="{00000000-0005-0000-0000-0000CE070000}"/>
    <cellStyle name="Итог 2 29 2 2" xfId="2000" xr:uid="{00000000-0005-0000-0000-0000CF070000}"/>
    <cellStyle name="Итог 2 29 3" xfId="2001" xr:uid="{00000000-0005-0000-0000-0000D0070000}"/>
    <cellStyle name="Итог 2 29 4" xfId="2002" xr:uid="{00000000-0005-0000-0000-0000D1070000}"/>
    <cellStyle name="Итог 2 3" xfId="2003" xr:uid="{00000000-0005-0000-0000-0000D2070000}"/>
    <cellStyle name="Итог 2 3 2" xfId="2004" xr:uid="{00000000-0005-0000-0000-0000D3070000}"/>
    <cellStyle name="Итог 2 3 2 2" xfId="2005" xr:uid="{00000000-0005-0000-0000-0000D4070000}"/>
    <cellStyle name="Итог 2 3 3" xfId="2006" xr:uid="{00000000-0005-0000-0000-0000D5070000}"/>
    <cellStyle name="Итог 2 3 4" xfId="2007" xr:uid="{00000000-0005-0000-0000-0000D6070000}"/>
    <cellStyle name="Итог 2 30" xfId="2008" xr:uid="{00000000-0005-0000-0000-0000D7070000}"/>
    <cellStyle name="Итог 2 30 2" xfId="2009" xr:uid="{00000000-0005-0000-0000-0000D8070000}"/>
    <cellStyle name="Итог 2 30 2 2" xfId="2010" xr:uid="{00000000-0005-0000-0000-0000D9070000}"/>
    <cellStyle name="Итог 2 30 3" xfId="2011" xr:uid="{00000000-0005-0000-0000-0000DA070000}"/>
    <cellStyle name="Итог 2 30 4" xfId="2012" xr:uid="{00000000-0005-0000-0000-0000DB070000}"/>
    <cellStyle name="Итог 2 31" xfId="2013" xr:uid="{00000000-0005-0000-0000-0000DC070000}"/>
    <cellStyle name="Итог 2 31 2" xfId="2014" xr:uid="{00000000-0005-0000-0000-0000DD070000}"/>
    <cellStyle name="Итог 2 32" xfId="2015" xr:uid="{00000000-0005-0000-0000-0000DE070000}"/>
    <cellStyle name="Итог 2 33" xfId="2016" xr:uid="{00000000-0005-0000-0000-0000DF070000}"/>
    <cellStyle name="Итог 2 4" xfId="2017" xr:uid="{00000000-0005-0000-0000-0000E0070000}"/>
    <cellStyle name="Итог 2 4 2" xfId="2018" xr:uid="{00000000-0005-0000-0000-0000E1070000}"/>
    <cellStyle name="Итог 2 4 2 2" xfId="2019" xr:uid="{00000000-0005-0000-0000-0000E2070000}"/>
    <cellStyle name="Итог 2 4 3" xfId="2020" xr:uid="{00000000-0005-0000-0000-0000E3070000}"/>
    <cellStyle name="Итог 2 4 4" xfId="2021" xr:uid="{00000000-0005-0000-0000-0000E4070000}"/>
    <cellStyle name="Итог 2 5" xfId="2022" xr:uid="{00000000-0005-0000-0000-0000E5070000}"/>
    <cellStyle name="Итог 2 5 2" xfId="2023" xr:uid="{00000000-0005-0000-0000-0000E6070000}"/>
    <cellStyle name="Итог 2 5 2 2" xfId="2024" xr:uid="{00000000-0005-0000-0000-0000E7070000}"/>
    <cellStyle name="Итог 2 5 3" xfId="2025" xr:uid="{00000000-0005-0000-0000-0000E8070000}"/>
    <cellStyle name="Итог 2 5 4" xfId="2026" xr:uid="{00000000-0005-0000-0000-0000E9070000}"/>
    <cellStyle name="Итог 2 6" xfId="2027" xr:uid="{00000000-0005-0000-0000-0000EA070000}"/>
    <cellStyle name="Итог 2 6 2" xfId="2028" xr:uid="{00000000-0005-0000-0000-0000EB070000}"/>
    <cellStyle name="Итог 2 6 2 2" xfId="2029" xr:uid="{00000000-0005-0000-0000-0000EC070000}"/>
    <cellStyle name="Итог 2 6 3" xfId="2030" xr:uid="{00000000-0005-0000-0000-0000ED070000}"/>
    <cellStyle name="Итог 2 6 4" xfId="2031" xr:uid="{00000000-0005-0000-0000-0000EE070000}"/>
    <cellStyle name="Итог 2 7" xfId="2032" xr:uid="{00000000-0005-0000-0000-0000EF070000}"/>
    <cellStyle name="Итог 2 7 2" xfId="2033" xr:uid="{00000000-0005-0000-0000-0000F0070000}"/>
    <cellStyle name="Итог 2 7 2 2" xfId="2034" xr:uid="{00000000-0005-0000-0000-0000F1070000}"/>
    <cellStyle name="Итог 2 7 3" xfId="2035" xr:uid="{00000000-0005-0000-0000-0000F2070000}"/>
    <cellStyle name="Итог 2 7 4" xfId="2036" xr:uid="{00000000-0005-0000-0000-0000F3070000}"/>
    <cellStyle name="Итог 2 8" xfId="2037" xr:uid="{00000000-0005-0000-0000-0000F4070000}"/>
    <cellStyle name="Итог 2 8 2" xfId="2038" xr:uid="{00000000-0005-0000-0000-0000F5070000}"/>
    <cellStyle name="Итог 2 8 2 2" xfId="2039" xr:uid="{00000000-0005-0000-0000-0000F6070000}"/>
    <cellStyle name="Итог 2 8 3" xfId="2040" xr:uid="{00000000-0005-0000-0000-0000F7070000}"/>
    <cellStyle name="Итог 2 8 4" xfId="2041" xr:uid="{00000000-0005-0000-0000-0000F8070000}"/>
    <cellStyle name="Итог 2 9" xfId="2042" xr:uid="{00000000-0005-0000-0000-0000F9070000}"/>
    <cellStyle name="Итог 2 9 2" xfId="2043" xr:uid="{00000000-0005-0000-0000-0000FA070000}"/>
    <cellStyle name="Итог 2 9 2 2" xfId="2044" xr:uid="{00000000-0005-0000-0000-0000FB070000}"/>
    <cellStyle name="Итог 2 9 3" xfId="2045" xr:uid="{00000000-0005-0000-0000-0000FC070000}"/>
    <cellStyle name="Итог 2 9 4" xfId="2046" xr:uid="{00000000-0005-0000-0000-0000FD070000}"/>
    <cellStyle name="Итог 20" xfId="2047" xr:uid="{00000000-0005-0000-0000-0000FE070000}"/>
    <cellStyle name="Итог 20 2" xfId="2048" xr:uid="{00000000-0005-0000-0000-0000FF070000}"/>
    <cellStyle name="Итог 20 2 2" xfId="2049" xr:uid="{00000000-0005-0000-0000-000000080000}"/>
    <cellStyle name="Итог 20 3" xfId="2050" xr:uid="{00000000-0005-0000-0000-000001080000}"/>
    <cellStyle name="Итог 20 4" xfId="2051" xr:uid="{00000000-0005-0000-0000-000002080000}"/>
    <cellStyle name="Итог 21" xfId="2052" xr:uid="{00000000-0005-0000-0000-000003080000}"/>
    <cellStyle name="Итог 21 2" xfId="2053" xr:uid="{00000000-0005-0000-0000-000004080000}"/>
    <cellStyle name="Итог 21 2 2" xfId="2054" xr:uid="{00000000-0005-0000-0000-000005080000}"/>
    <cellStyle name="Итог 21 3" xfId="2055" xr:uid="{00000000-0005-0000-0000-000006080000}"/>
    <cellStyle name="Итог 21 4" xfId="2056" xr:uid="{00000000-0005-0000-0000-000007080000}"/>
    <cellStyle name="Итог 22" xfId="2057" xr:uid="{00000000-0005-0000-0000-000008080000}"/>
    <cellStyle name="Итог 22 2" xfId="2058" xr:uid="{00000000-0005-0000-0000-000009080000}"/>
    <cellStyle name="Итог 22 2 2" xfId="2059" xr:uid="{00000000-0005-0000-0000-00000A080000}"/>
    <cellStyle name="Итог 22 3" xfId="2060" xr:uid="{00000000-0005-0000-0000-00000B080000}"/>
    <cellStyle name="Итог 22 4" xfId="2061" xr:uid="{00000000-0005-0000-0000-00000C080000}"/>
    <cellStyle name="Итог 23" xfId="2062" xr:uid="{00000000-0005-0000-0000-00000D080000}"/>
    <cellStyle name="Итог 23 2" xfId="2063" xr:uid="{00000000-0005-0000-0000-00000E080000}"/>
    <cellStyle name="Итог 23 2 2" xfId="2064" xr:uid="{00000000-0005-0000-0000-00000F080000}"/>
    <cellStyle name="Итог 23 3" xfId="2065" xr:uid="{00000000-0005-0000-0000-000010080000}"/>
    <cellStyle name="Итог 23 4" xfId="2066" xr:uid="{00000000-0005-0000-0000-000011080000}"/>
    <cellStyle name="Итог 24" xfId="2067" xr:uid="{00000000-0005-0000-0000-000012080000}"/>
    <cellStyle name="Итог 24 2" xfId="2068" xr:uid="{00000000-0005-0000-0000-000013080000}"/>
    <cellStyle name="Итог 24 2 2" xfId="2069" xr:uid="{00000000-0005-0000-0000-000014080000}"/>
    <cellStyle name="Итог 24 3" xfId="2070" xr:uid="{00000000-0005-0000-0000-000015080000}"/>
    <cellStyle name="Итог 24 4" xfId="2071" xr:uid="{00000000-0005-0000-0000-000016080000}"/>
    <cellStyle name="Итог 25" xfId="2072" xr:uid="{00000000-0005-0000-0000-000017080000}"/>
    <cellStyle name="Итог 25 2" xfId="2073" xr:uid="{00000000-0005-0000-0000-000018080000}"/>
    <cellStyle name="Итог 25 2 2" xfId="2074" xr:uid="{00000000-0005-0000-0000-000019080000}"/>
    <cellStyle name="Итог 25 3" xfId="2075" xr:uid="{00000000-0005-0000-0000-00001A080000}"/>
    <cellStyle name="Итог 25 4" xfId="2076" xr:uid="{00000000-0005-0000-0000-00001B080000}"/>
    <cellStyle name="Итог 26" xfId="2077" xr:uid="{00000000-0005-0000-0000-00001C080000}"/>
    <cellStyle name="Итог 26 2" xfId="2078" xr:uid="{00000000-0005-0000-0000-00001D080000}"/>
    <cellStyle name="Итог 26 2 2" xfId="2079" xr:uid="{00000000-0005-0000-0000-00001E080000}"/>
    <cellStyle name="Итог 26 3" xfId="2080" xr:uid="{00000000-0005-0000-0000-00001F080000}"/>
    <cellStyle name="Итог 26 4" xfId="2081" xr:uid="{00000000-0005-0000-0000-000020080000}"/>
    <cellStyle name="Итог 27" xfId="2082" xr:uid="{00000000-0005-0000-0000-000021080000}"/>
    <cellStyle name="Итог 27 2" xfId="2083" xr:uid="{00000000-0005-0000-0000-000022080000}"/>
    <cellStyle name="Итог 27 2 2" xfId="2084" xr:uid="{00000000-0005-0000-0000-000023080000}"/>
    <cellStyle name="Итог 27 3" xfId="2085" xr:uid="{00000000-0005-0000-0000-000024080000}"/>
    <cellStyle name="Итог 27 4" xfId="2086" xr:uid="{00000000-0005-0000-0000-000025080000}"/>
    <cellStyle name="Итог 28" xfId="2087" xr:uid="{00000000-0005-0000-0000-000026080000}"/>
    <cellStyle name="Итог 28 2" xfId="2088" xr:uid="{00000000-0005-0000-0000-000027080000}"/>
    <cellStyle name="Итог 28 2 2" xfId="2089" xr:uid="{00000000-0005-0000-0000-000028080000}"/>
    <cellStyle name="Итог 28 3" xfId="2090" xr:uid="{00000000-0005-0000-0000-000029080000}"/>
    <cellStyle name="Итог 28 4" xfId="2091" xr:uid="{00000000-0005-0000-0000-00002A080000}"/>
    <cellStyle name="Итог 29" xfId="2092" xr:uid="{00000000-0005-0000-0000-00002B080000}"/>
    <cellStyle name="Итог 29 2" xfId="2093" xr:uid="{00000000-0005-0000-0000-00002C080000}"/>
    <cellStyle name="Итог 29 2 2" xfId="2094" xr:uid="{00000000-0005-0000-0000-00002D080000}"/>
    <cellStyle name="Итог 29 3" xfId="2095" xr:uid="{00000000-0005-0000-0000-00002E080000}"/>
    <cellStyle name="Итог 29 4" xfId="2096" xr:uid="{00000000-0005-0000-0000-00002F080000}"/>
    <cellStyle name="Итог 3" xfId="2097" xr:uid="{00000000-0005-0000-0000-000030080000}"/>
    <cellStyle name="Итог 3 2" xfId="2098" xr:uid="{00000000-0005-0000-0000-000031080000}"/>
    <cellStyle name="Итог 3 2 2" xfId="2099" xr:uid="{00000000-0005-0000-0000-000032080000}"/>
    <cellStyle name="Итог 3 3" xfId="2100" xr:uid="{00000000-0005-0000-0000-000033080000}"/>
    <cellStyle name="Итог 3 4" xfId="2101" xr:uid="{00000000-0005-0000-0000-000034080000}"/>
    <cellStyle name="Итог 30" xfId="2102" xr:uid="{00000000-0005-0000-0000-000035080000}"/>
    <cellStyle name="Итог 30 2" xfId="2103" xr:uid="{00000000-0005-0000-0000-000036080000}"/>
    <cellStyle name="Итог 30 2 2" xfId="2104" xr:uid="{00000000-0005-0000-0000-000037080000}"/>
    <cellStyle name="Итог 30 3" xfId="2105" xr:uid="{00000000-0005-0000-0000-000038080000}"/>
    <cellStyle name="Итог 30 4" xfId="2106" xr:uid="{00000000-0005-0000-0000-000039080000}"/>
    <cellStyle name="Итог 31" xfId="2107" xr:uid="{00000000-0005-0000-0000-00003A080000}"/>
    <cellStyle name="Итог 31 2" xfId="2108" xr:uid="{00000000-0005-0000-0000-00003B080000}"/>
    <cellStyle name="Итог 31 2 2" xfId="2109" xr:uid="{00000000-0005-0000-0000-00003C080000}"/>
    <cellStyle name="Итог 31 3" xfId="2110" xr:uid="{00000000-0005-0000-0000-00003D080000}"/>
    <cellStyle name="Итог 31 4" xfId="2111" xr:uid="{00000000-0005-0000-0000-00003E080000}"/>
    <cellStyle name="Итог 32" xfId="2112" xr:uid="{00000000-0005-0000-0000-00003F080000}"/>
    <cellStyle name="Итог 32 2" xfId="2113" xr:uid="{00000000-0005-0000-0000-000040080000}"/>
    <cellStyle name="Итог 32 2 2" xfId="2114" xr:uid="{00000000-0005-0000-0000-000041080000}"/>
    <cellStyle name="Итог 32 3" xfId="2115" xr:uid="{00000000-0005-0000-0000-000042080000}"/>
    <cellStyle name="Итог 32 4" xfId="2116" xr:uid="{00000000-0005-0000-0000-000043080000}"/>
    <cellStyle name="Итог 33" xfId="2117" xr:uid="{00000000-0005-0000-0000-000044080000}"/>
    <cellStyle name="Итог 33 2" xfId="2118" xr:uid="{00000000-0005-0000-0000-000045080000}"/>
    <cellStyle name="Итог 33 2 2" xfId="2119" xr:uid="{00000000-0005-0000-0000-000046080000}"/>
    <cellStyle name="Итог 33 3" xfId="2120" xr:uid="{00000000-0005-0000-0000-000047080000}"/>
    <cellStyle name="Итог 33 4" xfId="2121" xr:uid="{00000000-0005-0000-0000-000048080000}"/>
    <cellStyle name="Итог 34" xfId="2122" xr:uid="{00000000-0005-0000-0000-000049080000}"/>
    <cellStyle name="Итог 34 2" xfId="2123" xr:uid="{00000000-0005-0000-0000-00004A080000}"/>
    <cellStyle name="Итог 34 2 2" xfId="2124" xr:uid="{00000000-0005-0000-0000-00004B080000}"/>
    <cellStyle name="Итог 34 3" xfId="2125" xr:uid="{00000000-0005-0000-0000-00004C080000}"/>
    <cellStyle name="Итог 34 4" xfId="2126" xr:uid="{00000000-0005-0000-0000-00004D080000}"/>
    <cellStyle name="Итог 35" xfId="2127" xr:uid="{00000000-0005-0000-0000-00004E080000}"/>
    <cellStyle name="Итог 35 2" xfId="2128" xr:uid="{00000000-0005-0000-0000-00004F080000}"/>
    <cellStyle name="Итог 35 2 2" xfId="2129" xr:uid="{00000000-0005-0000-0000-000050080000}"/>
    <cellStyle name="Итог 35 3" xfId="2130" xr:uid="{00000000-0005-0000-0000-000051080000}"/>
    <cellStyle name="Итог 35 4" xfId="2131" xr:uid="{00000000-0005-0000-0000-000052080000}"/>
    <cellStyle name="Итог 36" xfId="2132" xr:uid="{00000000-0005-0000-0000-000053080000}"/>
    <cellStyle name="Итог 36 2" xfId="2133" xr:uid="{00000000-0005-0000-0000-000054080000}"/>
    <cellStyle name="Итог 36 2 2" xfId="2134" xr:uid="{00000000-0005-0000-0000-000055080000}"/>
    <cellStyle name="Итог 36 3" xfId="2135" xr:uid="{00000000-0005-0000-0000-000056080000}"/>
    <cellStyle name="Итог 36 4" xfId="2136" xr:uid="{00000000-0005-0000-0000-000057080000}"/>
    <cellStyle name="Итог 4" xfId="2137" xr:uid="{00000000-0005-0000-0000-000058080000}"/>
    <cellStyle name="Итог 4 2" xfId="2138" xr:uid="{00000000-0005-0000-0000-000059080000}"/>
    <cellStyle name="Итог 4 2 2" xfId="2139" xr:uid="{00000000-0005-0000-0000-00005A080000}"/>
    <cellStyle name="Итог 4 3" xfId="2140" xr:uid="{00000000-0005-0000-0000-00005B080000}"/>
    <cellStyle name="Итог 4 4" xfId="2141" xr:uid="{00000000-0005-0000-0000-00005C080000}"/>
    <cellStyle name="Итог 5" xfId="2142" xr:uid="{00000000-0005-0000-0000-00005D080000}"/>
    <cellStyle name="Итог 5 2" xfId="2143" xr:uid="{00000000-0005-0000-0000-00005E080000}"/>
    <cellStyle name="Итог 5 2 2" xfId="2144" xr:uid="{00000000-0005-0000-0000-00005F080000}"/>
    <cellStyle name="Итог 5 3" xfId="2145" xr:uid="{00000000-0005-0000-0000-000060080000}"/>
    <cellStyle name="Итог 5 4" xfId="2146" xr:uid="{00000000-0005-0000-0000-000061080000}"/>
    <cellStyle name="Итог 6" xfId="2147" xr:uid="{00000000-0005-0000-0000-000062080000}"/>
    <cellStyle name="Итог 6 2" xfId="2148" xr:uid="{00000000-0005-0000-0000-000063080000}"/>
    <cellStyle name="Итог 6 2 2" xfId="2149" xr:uid="{00000000-0005-0000-0000-000064080000}"/>
    <cellStyle name="Итог 6 3" xfId="2150" xr:uid="{00000000-0005-0000-0000-000065080000}"/>
    <cellStyle name="Итог 6 4" xfId="2151" xr:uid="{00000000-0005-0000-0000-000066080000}"/>
    <cellStyle name="Итог 7" xfId="2152" xr:uid="{00000000-0005-0000-0000-000067080000}"/>
    <cellStyle name="Итог 7 2" xfId="2153" xr:uid="{00000000-0005-0000-0000-000068080000}"/>
    <cellStyle name="Итог 7 2 2" xfId="2154" xr:uid="{00000000-0005-0000-0000-000069080000}"/>
    <cellStyle name="Итог 7 3" xfId="2155" xr:uid="{00000000-0005-0000-0000-00006A080000}"/>
    <cellStyle name="Итог 7 4" xfId="2156" xr:uid="{00000000-0005-0000-0000-00006B080000}"/>
    <cellStyle name="Итог 8" xfId="2157" xr:uid="{00000000-0005-0000-0000-00006C080000}"/>
    <cellStyle name="Итог 8 2" xfId="2158" xr:uid="{00000000-0005-0000-0000-00006D080000}"/>
    <cellStyle name="Итог 8 2 2" xfId="2159" xr:uid="{00000000-0005-0000-0000-00006E080000}"/>
    <cellStyle name="Итог 8 3" xfId="2160" xr:uid="{00000000-0005-0000-0000-00006F080000}"/>
    <cellStyle name="Итог 8 4" xfId="2161" xr:uid="{00000000-0005-0000-0000-000070080000}"/>
    <cellStyle name="Итог 9" xfId="2162" xr:uid="{00000000-0005-0000-0000-000071080000}"/>
    <cellStyle name="Итог 9 2" xfId="2163" xr:uid="{00000000-0005-0000-0000-000072080000}"/>
    <cellStyle name="Итог 9 2 2" xfId="2164" xr:uid="{00000000-0005-0000-0000-000073080000}"/>
    <cellStyle name="Итог 9 3" xfId="2165" xr:uid="{00000000-0005-0000-0000-000074080000}"/>
    <cellStyle name="Итог 9 4" xfId="2166" xr:uid="{00000000-0005-0000-0000-000075080000}"/>
    <cellStyle name="Итоги" xfId="2167" xr:uid="{00000000-0005-0000-0000-000076080000}"/>
    <cellStyle name="ИтогоАктБазЦ" xfId="2168" xr:uid="{00000000-0005-0000-0000-000077080000}"/>
    <cellStyle name="ИтогоАктБИМ" xfId="2169" xr:uid="{00000000-0005-0000-0000-000078080000}"/>
    <cellStyle name="ИтогоАктБИМ 10" xfId="2170" xr:uid="{00000000-0005-0000-0000-000079080000}"/>
    <cellStyle name="ИтогоАктБИМ 11" xfId="2171" xr:uid="{00000000-0005-0000-0000-00007A080000}"/>
    <cellStyle name="ИтогоАктБИМ 12" xfId="2172" xr:uid="{00000000-0005-0000-0000-00007B080000}"/>
    <cellStyle name="ИтогоАктБИМ 13" xfId="2173" xr:uid="{00000000-0005-0000-0000-00007C080000}"/>
    <cellStyle name="ИтогоАктБИМ 14" xfId="2174" xr:uid="{00000000-0005-0000-0000-00007D080000}"/>
    <cellStyle name="ИтогоАктБИМ 15" xfId="2175" xr:uid="{00000000-0005-0000-0000-00007E080000}"/>
    <cellStyle name="ИтогоАктБИМ 16" xfId="2176" xr:uid="{00000000-0005-0000-0000-00007F080000}"/>
    <cellStyle name="ИтогоАктБИМ 17" xfId="2177" xr:uid="{00000000-0005-0000-0000-000080080000}"/>
    <cellStyle name="ИтогоАктБИМ 18" xfId="2178" xr:uid="{00000000-0005-0000-0000-000081080000}"/>
    <cellStyle name="ИтогоАктБИМ 19" xfId="2179" xr:uid="{00000000-0005-0000-0000-000082080000}"/>
    <cellStyle name="ИтогоАктБИМ 2" xfId="2180" xr:uid="{00000000-0005-0000-0000-000083080000}"/>
    <cellStyle name="ИтогоАктБИМ 20" xfId="2181" xr:uid="{00000000-0005-0000-0000-000084080000}"/>
    <cellStyle name="ИтогоАктБИМ 21" xfId="2182" xr:uid="{00000000-0005-0000-0000-000085080000}"/>
    <cellStyle name="ИтогоАктБИМ 22" xfId="2183" xr:uid="{00000000-0005-0000-0000-000086080000}"/>
    <cellStyle name="ИтогоАктБИМ 23" xfId="2184" xr:uid="{00000000-0005-0000-0000-000087080000}"/>
    <cellStyle name="ИтогоАктБИМ 24" xfId="2185" xr:uid="{00000000-0005-0000-0000-000088080000}"/>
    <cellStyle name="ИтогоАктБИМ 25" xfId="2186" xr:uid="{00000000-0005-0000-0000-000089080000}"/>
    <cellStyle name="ИтогоАктБИМ 26" xfId="2187" xr:uid="{00000000-0005-0000-0000-00008A080000}"/>
    <cellStyle name="ИтогоАктБИМ 27" xfId="2188" xr:uid="{00000000-0005-0000-0000-00008B080000}"/>
    <cellStyle name="ИтогоАктБИМ 28" xfId="2189" xr:uid="{00000000-0005-0000-0000-00008C080000}"/>
    <cellStyle name="ИтогоАктБИМ 29" xfId="2190" xr:uid="{00000000-0005-0000-0000-00008D080000}"/>
    <cellStyle name="ИтогоАктБИМ 3" xfId="2191" xr:uid="{00000000-0005-0000-0000-00008E080000}"/>
    <cellStyle name="ИтогоАктБИМ 30" xfId="2192" xr:uid="{00000000-0005-0000-0000-00008F080000}"/>
    <cellStyle name="ИтогоАктБИМ 31" xfId="2193" xr:uid="{00000000-0005-0000-0000-000090080000}"/>
    <cellStyle name="ИтогоАктБИМ 32" xfId="2194" xr:uid="{00000000-0005-0000-0000-000091080000}"/>
    <cellStyle name="ИтогоАктБИМ 33" xfId="2195" xr:uid="{00000000-0005-0000-0000-000092080000}"/>
    <cellStyle name="ИтогоАктБИМ 34" xfId="2196" xr:uid="{00000000-0005-0000-0000-000093080000}"/>
    <cellStyle name="ИтогоАктБИМ 35" xfId="2197" xr:uid="{00000000-0005-0000-0000-000094080000}"/>
    <cellStyle name="ИтогоАктБИМ 36" xfId="2198" xr:uid="{00000000-0005-0000-0000-000095080000}"/>
    <cellStyle name="ИтогоАктБИМ 37" xfId="2199" xr:uid="{00000000-0005-0000-0000-000096080000}"/>
    <cellStyle name="ИтогоАктБИМ 38" xfId="2200" xr:uid="{00000000-0005-0000-0000-000097080000}"/>
    <cellStyle name="ИтогоАктБИМ 39" xfId="2201" xr:uid="{00000000-0005-0000-0000-000098080000}"/>
    <cellStyle name="ИтогоАктБИМ 4" xfId="2202" xr:uid="{00000000-0005-0000-0000-000099080000}"/>
    <cellStyle name="ИтогоАктБИМ 40" xfId="2203" xr:uid="{00000000-0005-0000-0000-00009A080000}"/>
    <cellStyle name="ИтогоАктБИМ 41" xfId="2204" xr:uid="{00000000-0005-0000-0000-00009B080000}"/>
    <cellStyle name="ИтогоАктБИМ 42" xfId="2205" xr:uid="{00000000-0005-0000-0000-00009C080000}"/>
    <cellStyle name="ИтогоАктБИМ 43" xfId="2206" xr:uid="{00000000-0005-0000-0000-00009D080000}"/>
    <cellStyle name="ИтогоАктБИМ 44" xfId="2207" xr:uid="{00000000-0005-0000-0000-00009E080000}"/>
    <cellStyle name="ИтогоАктБИМ 45" xfId="2208" xr:uid="{00000000-0005-0000-0000-00009F080000}"/>
    <cellStyle name="ИтогоАктБИМ 46" xfId="2209" xr:uid="{00000000-0005-0000-0000-0000A0080000}"/>
    <cellStyle name="ИтогоАктБИМ 47" xfId="2210" xr:uid="{00000000-0005-0000-0000-0000A1080000}"/>
    <cellStyle name="ИтогоАктБИМ 48" xfId="2211" xr:uid="{00000000-0005-0000-0000-0000A2080000}"/>
    <cellStyle name="ИтогоАктБИМ 49" xfId="2212" xr:uid="{00000000-0005-0000-0000-0000A3080000}"/>
    <cellStyle name="ИтогоАктБИМ 5" xfId="2213" xr:uid="{00000000-0005-0000-0000-0000A4080000}"/>
    <cellStyle name="ИтогоАктБИМ 50" xfId="2214" xr:uid="{00000000-0005-0000-0000-0000A5080000}"/>
    <cellStyle name="ИтогоАктБИМ 51" xfId="2215" xr:uid="{00000000-0005-0000-0000-0000A6080000}"/>
    <cellStyle name="ИтогоАктБИМ 52" xfId="2216" xr:uid="{00000000-0005-0000-0000-0000A7080000}"/>
    <cellStyle name="ИтогоАктБИМ 53" xfId="2217" xr:uid="{00000000-0005-0000-0000-0000A8080000}"/>
    <cellStyle name="ИтогоАктБИМ 54" xfId="2218" xr:uid="{00000000-0005-0000-0000-0000A9080000}"/>
    <cellStyle name="ИтогоАктБИМ 55" xfId="2219" xr:uid="{00000000-0005-0000-0000-0000AA080000}"/>
    <cellStyle name="ИтогоАктБИМ 56" xfId="2220" xr:uid="{00000000-0005-0000-0000-0000AB080000}"/>
    <cellStyle name="ИтогоАктБИМ 57" xfId="2221" xr:uid="{00000000-0005-0000-0000-0000AC080000}"/>
    <cellStyle name="ИтогоАктБИМ 58" xfId="2222" xr:uid="{00000000-0005-0000-0000-0000AD080000}"/>
    <cellStyle name="ИтогоАктБИМ 59" xfId="2223" xr:uid="{00000000-0005-0000-0000-0000AE080000}"/>
    <cellStyle name="ИтогоАктБИМ 6" xfId="2224" xr:uid="{00000000-0005-0000-0000-0000AF080000}"/>
    <cellStyle name="ИтогоАктБИМ 60" xfId="2225" xr:uid="{00000000-0005-0000-0000-0000B0080000}"/>
    <cellStyle name="ИтогоАктБИМ 61" xfId="2226" xr:uid="{00000000-0005-0000-0000-0000B1080000}"/>
    <cellStyle name="ИтогоАктБИМ 62" xfId="2227" xr:uid="{00000000-0005-0000-0000-0000B2080000}"/>
    <cellStyle name="ИтогоАктБИМ 63" xfId="2228" xr:uid="{00000000-0005-0000-0000-0000B3080000}"/>
    <cellStyle name="ИтогоАктБИМ 64" xfId="2229" xr:uid="{00000000-0005-0000-0000-0000B4080000}"/>
    <cellStyle name="ИтогоАктБИМ 65" xfId="2230" xr:uid="{00000000-0005-0000-0000-0000B5080000}"/>
    <cellStyle name="ИтогоАктБИМ 66" xfId="2231" xr:uid="{00000000-0005-0000-0000-0000B6080000}"/>
    <cellStyle name="ИтогоАктБИМ 67" xfId="2232" xr:uid="{00000000-0005-0000-0000-0000B7080000}"/>
    <cellStyle name="ИтогоАктБИМ 68" xfId="2233" xr:uid="{00000000-0005-0000-0000-0000B8080000}"/>
    <cellStyle name="ИтогоАктБИМ 69" xfId="2234" xr:uid="{00000000-0005-0000-0000-0000B9080000}"/>
    <cellStyle name="ИтогоАктБИМ 7" xfId="2235" xr:uid="{00000000-0005-0000-0000-0000BA080000}"/>
    <cellStyle name="ИтогоАктБИМ 70" xfId="2236" xr:uid="{00000000-0005-0000-0000-0000BB080000}"/>
    <cellStyle name="ИтогоАктБИМ 71" xfId="2237" xr:uid="{00000000-0005-0000-0000-0000BC080000}"/>
    <cellStyle name="ИтогоАктБИМ 72" xfId="2238" xr:uid="{00000000-0005-0000-0000-0000BD080000}"/>
    <cellStyle name="ИтогоАктБИМ 73" xfId="2239" xr:uid="{00000000-0005-0000-0000-0000BE080000}"/>
    <cellStyle name="ИтогоАктБИМ 74" xfId="2240" xr:uid="{00000000-0005-0000-0000-0000BF080000}"/>
    <cellStyle name="ИтогоАктБИМ 75" xfId="2241" xr:uid="{00000000-0005-0000-0000-0000C0080000}"/>
    <cellStyle name="ИтогоАктБИМ 76" xfId="2242" xr:uid="{00000000-0005-0000-0000-0000C1080000}"/>
    <cellStyle name="ИтогоАктБИМ 8" xfId="2243" xr:uid="{00000000-0005-0000-0000-0000C2080000}"/>
    <cellStyle name="ИтогоАктБИМ 9" xfId="2244" xr:uid="{00000000-0005-0000-0000-0000C3080000}"/>
    <cellStyle name="ИтогоАктРесМет" xfId="2245" xr:uid="{00000000-0005-0000-0000-0000C4080000}"/>
    <cellStyle name="ИтогоАктРесМет 10" xfId="2246" xr:uid="{00000000-0005-0000-0000-0000C5080000}"/>
    <cellStyle name="ИтогоАктРесМет 11" xfId="2247" xr:uid="{00000000-0005-0000-0000-0000C6080000}"/>
    <cellStyle name="ИтогоАктРесМет 12" xfId="2248" xr:uid="{00000000-0005-0000-0000-0000C7080000}"/>
    <cellStyle name="ИтогоАктРесМет 13" xfId="2249" xr:uid="{00000000-0005-0000-0000-0000C8080000}"/>
    <cellStyle name="ИтогоАктРесМет 14" xfId="2250" xr:uid="{00000000-0005-0000-0000-0000C9080000}"/>
    <cellStyle name="ИтогоАктРесМет 15" xfId="2251" xr:uid="{00000000-0005-0000-0000-0000CA080000}"/>
    <cellStyle name="ИтогоАктРесМет 16" xfId="2252" xr:uid="{00000000-0005-0000-0000-0000CB080000}"/>
    <cellStyle name="ИтогоАктРесМет 17" xfId="2253" xr:uid="{00000000-0005-0000-0000-0000CC080000}"/>
    <cellStyle name="ИтогоАктРесМет 18" xfId="2254" xr:uid="{00000000-0005-0000-0000-0000CD080000}"/>
    <cellStyle name="ИтогоАктРесМет 19" xfId="2255" xr:uid="{00000000-0005-0000-0000-0000CE080000}"/>
    <cellStyle name="ИтогоАктРесМет 2" xfId="2256" xr:uid="{00000000-0005-0000-0000-0000CF080000}"/>
    <cellStyle name="ИтогоАктРесМет 20" xfId="2257" xr:uid="{00000000-0005-0000-0000-0000D0080000}"/>
    <cellStyle name="ИтогоАктРесМет 21" xfId="2258" xr:uid="{00000000-0005-0000-0000-0000D1080000}"/>
    <cellStyle name="ИтогоАктРесМет 22" xfId="2259" xr:uid="{00000000-0005-0000-0000-0000D2080000}"/>
    <cellStyle name="ИтогоАктРесМет 23" xfId="2260" xr:uid="{00000000-0005-0000-0000-0000D3080000}"/>
    <cellStyle name="ИтогоАктРесМет 24" xfId="2261" xr:uid="{00000000-0005-0000-0000-0000D4080000}"/>
    <cellStyle name="ИтогоАктРесМет 25" xfId="2262" xr:uid="{00000000-0005-0000-0000-0000D5080000}"/>
    <cellStyle name="ИтогоАктРесМет 26" xfId="2263" xr:uid="{00000000-0005-0000-0000-0000D6080000}"/>
    <cellStyle name="ИтогоАктРесМет 27" xfId="2264" xr:uid="{00000000-0005-0000-0000-0000D7080000}"/>
    <cellStyle name="ИтогоАктРесМет 28" xfId="2265" xr:uid="{00000000-0005-0000-0000-0000D8080000}"/>
    <cellStyle name="ИтогоАктРесМет 29" xfId="2266" xr:uid="{00000000-0005-0000-0000-0000D9080000}"/>
    <cellStyle name="ИтогоАктРесМет 3" xfId="2267" xr:uid="{00000000-0005-0000-0000-0000DA080000}"/>
    <cellStyle name="ИтогоАктРесМет 30" xfId="2268" xr:uid="{00000000-0005-0000-0000-0000DB080000}"/>
    <cellStyle name="ИтогоАктРесМет 31" xfId="2269" xr:uid="{00000000-0005-0000-0000-0000DC080000}"/>
    <cellStyle name="ИтогоАктРесМет 32" xfId="2270" xr:uid="{00000000-0005-0000-0000-0000DD080000}"/>
    <cellStyle name="ИтогоАктРесМет 33" xfId="2271" xr:uid="{00000000-0005-0000-0000-0000DE080000}"/>
    <cellStyle name="ИтогоАктРесМет 34" xfId="2272" xr:uid="{00000000-0005-0000-0000-0000DF080000}"/>
    <cellStyle name="ИтогоАктРесМет 35" xfId="2273" xr:uid="{00000000-0005-0000-0000-0000E0080000}"/>
    <cellStyle name="ИтогоАктРесМет 36" xfId="2274" xr:uid="{00000000-0005-0000-0000-0000E1080000}"/>
    <cellStyle name="ИтогоАктРесМет 37" xfId="2275" xr:uid="{00000000-0005-0000-0000-0000E2080000}"/>
    <cellStyle name="ИтогоАктРесМет 38" xfId="2276" xr:uid="{00000000-0005-0000-0000-0000E3080000}"/>
    <cellStyle name="ИтогоАктРесМет 39" xfId="2277" xr:uid="{00000000-0005-0000-0000-0000E4080000}"/>
    <cellStyle name="ИтогоАктРесМет 4" xfId="2278" xr:uid="{00000000-0005-0000-0000-0000E5080000}"/>
    <cellStyle name="ИтогоАктРесМет 40" xfId="2279" xr:uid="{00000000-0005-0000-0000-0000E6080000}"/>
    <cellStyle name="ИтогоАктРесМет 41" xfId="2280" xr:uid="{00000000-0005-0000-0000-0000E7080000}"/>
    <cellStyle name="ИтогоАктРесМет 42" xfId="2281" xr:uid="{00000000-0005-0000-0000-0000E8080000}"/>
    <cellStyle name="ИтогоАктРесМет 43" xfId="2282" xr:uid="{00000000-0005-0000-0000-0000E9080000}"/>
    <cellStyle name="ИтогоАктРесМет 44" xfId="2283" xr:uid="{00000000-0005-0000-0000-0000EA080000}"/>
    <cellStyle name="ИтогоАктРесМет 45" xfId="2284" xr:uid="{00000000-0005-0000-0000-0000EB080000}"/>
    <cellStyle name="ИтогоАктРесМет 46" xfId="2285" xr:uid="{00000000-0005-0000-0000-0000EC080000}"/>
    <cellStyle name="ИтогоАктРесМет 47" xfId="2286" xr:uid="{00000000-0005-0000-0000-0000ED080000}"/>
    <cellStyle name="ИтогоАктРесМет 48" xfId="2287" xr:uid="{00000000-0005-0000-0000-0000EE080000}"/>
    <cellStyle name="ИтогоАктРесМет 49" xfId="2288" xr:uid="{00000000-0005-0000-0000-0000EF080000}"/>
    <cellStyle name="ИтогоАктРесМет 5" xfId="2289" xr:uid="{00000000-0005-0000-0000-0000F0080000}"/>
    <cellStyle name="ИтогоАктРесМет 50" xfId="2290" xr:uid="{00000000-0005-0000-0000-0000F1080000}"/>
    <cellStyle name="ИтогоАктРесМет 51" xfId="2291" xr:uid="{00000000-0005-0000-0000-0000F2080000}"/>
    <cellStyle name="ИтогоАктРесМет 52" xfId="2292" xr:uid="{00000000-0005-0000-0000-0000F3080000}"/>
    <cellStyle name="ИтогоАктРесМет 53" xfId="2293" xr:uid="{00000000-0005-0000-0000-0000F4080000}"/>
    <cellStyle name="ИтогоАктРесМет 54" xfId="2294" xr:uid="{00000000-0005-0000-0000-0000F5080000}"/>
    <cellStyle name="ИтогоАктРесМет 55" xfId="2295" xr:uid="{00000000-0005-0000-0000-0000F6080000}"/>
    <cellStyle name="ИтогоАктРесМет 56" xfId="2296" xr:uid="{00000000-0005-0000-0000-0000F7080000}"/>
    <cellStyle name="ИтогоАктРесМет 57" xfId="2297" xr:uid="{00000000-0005-0000-0000-0000F8080000}"/>
    <cellStyle name="ИтогоАктРесМет 58" xfId="2298" xr:uid="{00000000-0005-0000-0000-0000F9080000}"/>
    <cellStyle name="ИтогоАктРесМет 59" xfId="2299" xr:uid="{00000000-0005-0000-0000-0000FA080000}"/>
    <cellStyle name="ИтогоАктРесМет 6" xfId="2300" xr:uid="{00000000-0005-0000-0000-0000FB080000}"/>
    <cellStyle name="ИтогоАктРесМет 60" xfId="2301" xr:uid="{00000000-0005-0000-0000-0000FC080000}"/>
    <cellStyle name="ИтогоАктРесМет 61" xfId="2302" xr:uid="{00000000-0005-0000-0000-0000FD080000}"/>
    <cellStyle name="ИтогоАктРесМет 62" xfId="2303" xr:uid="{00000000-0005-0000-0000-0000FE080000}"/>
    <cellStyle name="ИтогоАктРесМет 63" xfId="2304" xr:uid="{00000000-0005-0000-0000-0000FF080000}"/>
    <cellStyle name="ИтогоАктРесМет 64" xfId="2305" xr:uid="{00000000-0005-0000-0000-000000090000}"/>
    <cellStyle name="ИтогоАктРесМет 65" xfId="2306" xr:uid="{00000000-0005-0000-0000-000001090000}"/>
    <cellStyle name="ИтогоАктРесМет 66" xfId="2307" xr:uid="{00000000-0005-0000-0000-000002090000}"/>
    <cellStyle name="ИтогоАктРесМет 67" xfId="2308" xr:uid="{00000000-0005-0000-0000-000003090000}"/>
    <cellStyle name="ИтогоАктРесМет 68" xfId="2309" xr:uid="{00000000-0005-0000-0000-000004090000}"/>
    <cellStyle name="ИтогоАктРесМет 69" xfId="2310" xr:uid="{00000000-0005-0000-0000-000005090000}"/>
    <cellStyle name="ИтогоАктРесМет 7" xfId="2311" xr:uid="{00000000-0005-0000-0000-000006090000}"/>
    <cellStyle name="ИтогоАктРесМет 70" xfId="2312" xr:uid="{00000000-0005-0000-0000-000007090000}"/>
    <cellStyle name="ИтогоАктРесМет 71" xfId="2313" xr:uid="{00000000-0005-0000-0000-000008090000}"/>
    <cellStyle name="ИтогоАктРесМет 72" xfId="2314" xr:uid="{00000000-0005-0000-0000-000009090000}"/>
    <cellStyle name="ИтогоАктРесМет 73" xfId="2315" xr:uid="{00000000-0005-0000-0000-00000A090000}"/>
    <cellStyle name="ИтогоАктРесМет 74" xfId="2316" xr:uid="{00000000-0005-0000-0000-00000B090000}"/>
    <cellStyle name="ИтогоАктРесМет 75" xfId="2317" xr:uid="{00000000-0005-0000-0000-00000C090000}"/>
    <cellStyle name="ИтогоАктРесМет 76" xfId="2318" xr:uid="{00000000-0005-0000-0000-00000D090000}"/>
    <cellStyle name="ИтогоАктРесМет 8" xfId="2319" xr:uid="{00000000-0005-0000-0000-00000E090000}"/>
    <cellStyle name="ИтогоАктРесМет 9" xfId="2320" xr:uid="{00000000-0005-0000-0000-00000F090000}"/>
    <cellStyle name="ИтогоБазЦ" xfId="2321" xr:uid="{00000000-0005-0000-0000-000010090000}"/>
    <cellStyle name="ИтогоБИМ" xfId="2322" xr:uid="{00000000-0005-0000-0000-000011090000}"/>
    <cellStyle name="ИтогоБИМ 10" xfId="2323" xr:uid="{00000000-0005-0000-0000-000012090000}"/>
    <cellStyle name="ИтогоБИМ 11" xfId="2324" xr:uid="{00000000-0005-0000-0000-000013090000}"/>
    <cellStyle name="ИтогоБИМ 12" xfId="2325" xr:uid="{00000000-0005-0000-0000-000014090000}"/>
    <cellStyle name="ИтогоБИМ 13" xfId="2326" xr:uid="{00000000-0005-0000-0000-000015090000}"/>
    <cellStyle name="ИтогоБИМ 14" xfId="2327" xr:uid="{00000000-0005-0000-0000-000016090000}"/>
    <cellStyle name="ИтогоБИМ 15" xfId="2328" xr:uid="{00000000-0005-0000-0000-000017090000}"/>
    <cellStyle name="ИтогоБИМ 16" xfId="2329" xr:uid="{00000000-0005-0000-0000-000018090000}"/>
    <cellStyle name="ИтогоБИМ 17" xfId="2330" xr:uid="{00000000-0005-0000-0000-000019090000}"/>
    <cellStyle name="ИтогоБИМ 18" xfId="2331" xr:uid="{00000000-0005-0000-0000-00001A090000}"/>
    <cellStyle name="ИтогоБИМ 19" xfId="2332" xr:uid="{00000000-0005-0000-0000-00001B090000}"/>
    <cellStyle name="ИтогоБИМ 2" xfId="2333" xr:uid="{00000000-0005-0000-0000-00001C090000}"/>
    <cellStyle name="ИтогоБИМ 20" xfId="2334" xr:uid="{00000000-0005-0000-0000-00001D090000}"/>
    <cellStyle name="ИтогоБИМ 21" xfId="2335" xr:uid="{00000000-0005-0000-0000-00001E090000}"/>
    <cellStyle name="ИтогоБИМ 22" xfId="2336" xr:uid="{00000000-0005-0000-0000-00001F090000}"/>
    <cellStyle name="ИтогоБИМ 23" xfId="2337" xr:uid="{00000000-0005-0000-0000-000020090000}"/>
    <cellStyle name="ИтогоБИМ 24" xfId="2338" xr:uid="{00000000-0005-0000-0000-000021090000}"/>
    <cellStyle name="ИтогоБИМ 25" xfId="2339" xr:uid="{00000000-0005-0000-0000-000022090000}"/>
    <cellStyle name="ИтогоБИМ 26" xfId="2340" xr:uid="{00000000-0005-0000-0000-000023090000}"/>
    <cellStyle name="ИтогоБИМ 27" xfId="2341" xr:uid="{00000000-0005-0000-0000-000024090000}"/>
    <cellStyle name="ИтогоБИМ 28" xfId="2342" xr:uid="{00000000-0005-0000-0000-000025090000}"/>
    <cellStyle name="ИтогоБИМ 29" xfId="2343" xr:uid="{00000000-0005-0000-0000-000026090000}"/>
    <cellStyle name="ИтогоБИМ 3" xfId="2344" xr:uid="{00000000-0005-0000-0000-000027090000}"/>
    <cellStyle name="ИтогоБИМ 30" xfId="2345" xr:uid="{00000000-0005-0000-0000-000028090000}"/>
    <cellStyle name="ИтогоБИМ 31" xfId="2346" xr:uid="{00000000-0005-0000-0000-000029090000}"/>
    <cellStyle name="ИтогоБИМ 32" xfId="2347" xr:uid="{00000000-0005-0000-0000-00002A090000}"/>
    <cellStyle name="ИтогоБИМ 33" xfId="2348" xr:uid="{00000000-0005-0000-0000-00002B090000}"/>
    <cellStyle name="ИтогоБИМ 34" xfId="2349" xr:uid="{00000000-0005-0000-0000-00002C090000}"/>
    <cellStyle name="ИтогоБИМ 35" xfId="2350" xr:uid="{00000000-0005-0000-0000-00002D090000}"/>
    <cellStyle name="ИтогоБИМ 36" xfId="2351" xr:uid="{00000000-0005-0000-0000-00002E090000}"/>
    <cellStyle name="ИтогоБИМ 37" xfId="2352" xr:uid="{00000000-0005-0000-0000-00002F090000}"/>
    <cellStyle name="ИтогоБИМ 38" xfId="2353" xr:uid="{00000000-0005-0000-0000-000030090000}"/>
    <cellStyle name="ИтогоБИМ 39" xfId="2354" xr:uid="{00000000-0005-0000-0000-000031090000}"/>
    <cellStyle name="ИтогоБИМ 4" xfId="2355" xr:uid="{00000000-0005-0000-0000-000032090000}"/>
    <cellStyle name="ИтогоБИМ 40" xfId="2356" xr:uid="{00000000-0005-0000-0000-000033090000}"/>
    <cellStyle name="ИтогоБИМ 41" xfId="2357" xr:uid="{00000000-0005-0000-0000-000034090000}"/>
    <cellStyle name="ИтогоБИМ 42" xfId="2358" xr:uid="{00000000-0005-0000-0000-000035090000}"/>
    <cellStyle name="ИтогоБИМ 43" xfId="2359" xr:uid="{00000000-0005-0000-0000-000036090000}"/>
    <cellStyle name="ИтогоБИМ 44" xfId="2360" xr:uid="{00000000-0005-0000-0000-000037090000}"/>
    <cellStyle name="ИтогоБИМ 45" xfId="2361" xr:uid="{00000000-0005-0000-0000-000038090000}"/>
    <cellStyle name="ИтогоБИМ 46" xfId="2362" xr:uid="{00000000-0005-0000-0000-000039090000}"/>
    <cellStyle name="ИтогоБИМ 47" xfId="2363" xr:uid="{00000000-0005-0000-0000-00003A090000}"/>
    <cellStyle name="ИтогоБИМ 48" xfId="2364" xr:uid="{00000000-0005-0000-0000-00003B090000}"/>
    <cellStyle name="ИтогоБИМ 49" xfId="2365" xr:uid="{00000000-0005-0000-0000-00003C090000}"/>
    <cellStyle name="ИтогоБИМ 5" xfId="2366" xr:uid="{00000000-0005-0000-0000-00003D090000}"/>
    <cellStyle name="ИтогоБИМ 50" xfId="2367" xr:uid="{00000000-0005-0000-0000-00003E090000}"/>
    <cellStyle name="ИтогоБИМ 51" xfId="2368" xr:uid="{00000000-0005-0000-0000-00003F090000}"/>
    <cellStyle name="ИтогоБИМ 52" xfId="2369" xr:uid="{00000000-0005-0000-0000-000040090000}"/>
    <cellStyle name="ИтогоБИМ 53" xfId="2370" xr:uid="{00000000-0005-0000-0000-000041090000}"/>
    <cellStyle name="ИтогоБИМ 54" xfId="2371" xr:uid="{00000000-0005-0000-0000-000042090000}"/>
    <cellStyle name="ИтогоБИМ 55" xfId="2372" xr:uid="{00000000-0005-0000-0000-000043090000}"/>
    <cellStyle name="ИтогоБИМ 56" xfId="2373" xr:uid="{00000000-0005-0000-0000-000044090000}"/>
    <cellStyle name="ИтогоБИМ 57" xfId="2374" xr:uid="{00000000-0005-0000-0000-000045090000}"/>
    <cellStyle name="ИтогоБИМ 58" xfId="2375" xr:uid="{00000000-0005-0000-0000-000046090000}"/>
    <cellStyle name="ИтогоБИМ 59" xfId="2376" xr:uid="{00000000-0005-0000-0000-000047090000}"/>
    <cellStyle name="ИтогоБИМ 6" xfId="2377" xr:uid="{00000000-0005-0000-0000-000048090000}"/>
    <cellStyle name="ИтогоБИМ 60" xfId="2378" xr:uid="{00000000-0005-0000-0000-000049090000}"/>
    <cellStyle name="ИтогоБИМ 61" xfId="2379" xr:uid="{00000000-0005-0000-0000-00004A090000}"/>
    <cellStyle name="ИтогоБИМ 62" xfId="2380" xr:uid="{00000000-0005-0000-0000-00004B090000}"/>
    <cellStyle name="ИтогоБИМ 63" xfId="2381" xr:uid="{00000000-0005-0000-0000-00004C090000}"/>
    <cellStyle name="ИтогоБИМ 64" xfId="2382" xr:uid="{00000000-0005-0000-0000-00004D090000}"/>
    <cellStyle name="ИтогоБИМ 65" xfId="2383" xr:uid="{00000000-0005-0000-0000-00004E090000}"/>
    <cellStyle name="ИтогоБИМ 66" xfId="2384" xr:uid="{00000000-0005-0000-0000-00004F090000}"/>
    <cellStyle name="ИтогоБИМ 67" xfId="2385" xr:uid="{00000000-0005-0000-0000-000050090000}"/>
    <cellStyle name="ИтогоБИМ 68" xfId="2386" xr:uid="{00000000-0005-0000-0000-000051090000}"/>
    <cellStyle name="ИтогоБИМ 69" xfId="2387" xr:uid="{00000000-0005-0000-0000-000052090000}"/>
    <cellStyle name="ИтогоБИМ 7" xfId="2388" xr:uid="{00000000-0005-0000-0000-000053090000}"/>
    <cellStyle name="ИтогоБИМ 70" xfId="2389" xr:uid="{00000000-0005-0000-0000-000054090000}"/>
    <cellStyle name="ИтогоБИМ 71" xfId="2390" xr:uid="{00000000-0005-0000-0000-000055090000}"/>
    <cellStyle name="ИтогоБИМ 72" xfId="2391" xr:uid="{00000000-0005-0000-0000-000056090000}"/>
    <cellStyle name="ИтогоБИМ 73" xfId="2392" xr:uid="{00000000-0005-0000-0000-000057090000}"/>
    <cellStyle name="ИтогоБИМ 74" xfId="2393" xr:uid="{00000000-0005-0000-0000-000058090000}"/>
    <cellStyle name="ИтогоБИМ 75" xfId="2394" xr:uid="{00000000-0005-0000-0000-000059090000}"/>
    <cellStyle name="ИтогоБИМ 76" xfId="2395" xr:uid="{00000000-0005-0000-0000-00005A090000}"/>
    <cellStyle name="ИтогоБИМ 8" xfId="2396" xr:uid="{00000000-0005-0000-0000-00005B090000}"/>
    <cellStyle name="ИтогоБИМ 9" xfId="2397" xr:uid="{00000000-0005-0000-0000-00005C090000}"/>
    <cellStyle name="ИтогоРесМет" xfId="2398" xr:uid="{00000000-0005-0000-0000-00005D090000}"/>
    <cellStyle name="ИтогоРесМет 10" xfId="2399" xr:uid="{00000000-0005-0000-0000-00005E090000}"/>
    <cellStyle name="ИтогоРесМет 11" xfId="2400" xr:uid="{00000000-0005-0000-0000-00005F090000}"/>
    <cellStyle name="ИтогоРесМет 12" xfId="2401" xr:uid="{00000000-0005-0000-0000-000060090000}"/>
    <cellStyle name="ИтогоРесМет 13" xfId="2402" xr:uid="{00000000-0005-0000-0000-000061090000}"/>
    <cellStyle name="ИтогоРесМет 14" xfId="2403" xr:uid="{00000000-0005-0000-0000-000062090000}"/>
    <cellStyle name="ИтогоРесМет 15" xfId="2404" xr:uid="{00000000-0005-0000-0000-000063090000}"/>
    <cellStyle name="ИтогоРесМет 16" xfId="2405" xr:uid="{00000000-0005-0000-0000-000064090000}"/>
    <cellStyle name="ИтогоРесМет 17" xfId="2406" xr:uid="{00000000-0005-0000-0000-000065090000}"/>
    <cellStyle name="ИтогоРесМет 18" xfId="2407" xr:uid="{00000000-0005-0000-0000-000066090000}"/>
    <cellStyle name="ИтогоРесМет 19" xfId="2408" xr:uid="{00000000-0005-0000-0000-000067090000}"/>
    <cellStyle name="ИтогоРесМет 2" xfId="2409" xr:uid="{00000000-0005-0000-0000-000068090000}"/>
    <cellStyle name="ИтогоРесМет 20" xfId="2410" xr:uid="{00000000-0005-0000-0000-000069090000}"/>
    <cellStyle name="ИтогоРесМет 21" xfId="2411" xr:uid="{00000000-0005-0000-0000-00006A090000}"/>
    <cellStyle name="ИтогоРесМет 22" xfId="2412" xr:uid="{00000000-0005-0000-0000-00006B090000}"/>
    <cellStyle name="ИтогоРесМет 23" xfId="2413" xr:uid="{00000000-0005-0000-0000-00006C090000}"/>
    <cellStyle name="ИтогоРесМет 24" xfId="2414" xr:uid="{00000000-0005-0000-0000-00006D090000}"/>
    <cellStyle name="ИтогоРесМет 25" xfId="2415" xr:uid="{00000000-0005-0000-0000-00006E090000}"/>
    <cellStyle name="ИтогоРесМет 26" xfId="2416" xr:uid="{00000000-0005-0000-0000-00006F090000}"/>
    <cellStyle name="ИтогоРесМет 27" xfId="2417" xr:uid="{00000000-0005-0000-0000-000070090000}"/>
    <cellStyle name="ИтогоРесМет 28" xfId="2418" xr:uid="{00000000-0005-0000-0000-000071090000}"/>
    <cellStyle name="ИтогоРесМет 29" xfId="2419" xr:uid="{00000000-0005-0000-0000-000072090000}"/>
    <cellStyle name="ИтогоРесМет 3" xfId="2420" xr:uid="{00000000-0005-0000-0000-000073090000}"/>
    <cellStyle name="ИтогоРесМет 30" xfId="2421" xr:uid="{00000000-0005-0000-0000-000074090000}"/>
    <cellStyle name="ИтогоРесМет 31" xfId="2422" xr:uid="{00000000-0005-0000-0000-000075090000}"/>
    <cellStyle name="ИтогоРесМет 32" xfId="2423" xr:uid="{00000000-0005-0000-0000-000076090000}"/>
    <cellStyle name="ИтогоРесМет 33" xfId="2424" xr:uid="{00000000-0005-0000-0000-000077090000}"/>
    <cellStyle name="ИтогоРесМет 34" xfId="2425" xr:uid="{00000000-0005-0000-0000-000078090000}"/>
    <cellStyle name="ИтогоРесМет 35" xfId="2426" xr:uid="{00000000-0005-0000-0000-000079090000}"/>
    <cellStyle name="ИтогоРесМет 36" xfId="2427" xr:uid="{00000000-0005-0000-0000-00007A090000}"/>
    <cellStyle name="ИтогоРесМет 37" xfId="2428" xr:uid="{00000000-0005-0000-0000-00007B090000}"/>
    <cellStyle name="ИтогоРесМет 38" xfId="2429" xr:uid="{00000000-0005-0000-0000-00007C090000}"/>
    <cellStyle name="ИтогоРесМет 39" xfId="2430" xr:uid="{00000000-0005-0000-0000-00007D090000}"/>
    <cellStyle name="ИтогоРесМет 4" xfId="2431" xr:uid="{00000000-0005-0000-0000-00007E090000}"/>
    <cellStyle name="ИтогоРесМет 40" xfId="2432" xr:uid="{00000000-0005-0000-0000-00007F090000}"/>
    <cellStyle name="ИтогоРесМет 41" xfId="2433" xr:uid="{00000000-0005-0000-0000-000080090000}"/>
    <cellStyle name="ИтогоРесМет 42" xfId="2434" xr:uid="{00000000-0005-0000-0000-000081090000}"/>
    <cellStyle name="ИтогоРесМет 43" xfId="2435" xr:uid="{00000000-0005-0000-0000-000082090000}"/>
    <cellStyle name="ИтогоРесМет 44" xfId="2436" xr:uid="{00000000-0005-0000-0000-000083090000}"/>
    <cellStyle name="ИтогоРесМет 45" xfId="2437" xr:uid="{00000000-0005-0000-0000-000084090000}"/>
    <cellStyle name="ИтогоРесМет 46" xfId="2438" xr:uid="{00000000-0005-0000-0000-000085090000}"/>
    <cellStyle name="ИтогоРесМет 47" xfId="2439" xr:uid="{00000000-0005-0000-0000-000086090000}"/>
    <cellStyle name="ИтогоРесМет 48" xfId="2440" xr:uid="{00000000-0005-0000-0000-000087090000}"/>
    <cellStyle name="ИтогоРесМет 49" xfId="2441" xr:uid="{00000000-0005-0000-0000-000088090000}"/>
    <cellStyle name="ИтогоРесМет 5" xfId="2442" xr:uid="{00000000-0005-0000-0000-000089090000}"/>
    <cellStyle name="ИтогоРесМет 50" xfId="2443" xr:uid="{00000000-0005-0000-0000-00008A090000}"/>
    <cellStyle name="ИтогоРесМет 51" xfId="2444" xr:uid="{00000000-0005-0000-0000-00008B090000}"/>
    <cellStyle name="ИтогоРесМет 52" xfId="2445" xr:uid="{00000000-0005-0000-0000-00008C090000}"/>
    <cellStyle name="ИтогоРесМет 53" xfId="2446" xr:uid="{00000000-0005-0000-0000-00008D090000}"/>
    <cellStyle name="ИтогоРесМет 54" xfId="2447" xr:uid="{00000000-0005-0000-0000-00008E090000}"/>
    <cellStyle name="ИтогоРесМет 55" xfId="2448" xr:uid="{00000000-0005-0000-0000-00008F090000}"/>
    <cellStyle name="ИтогоРесМет 56" xfId="2449" xr:uid="{00000000-0005-0000-0000-000090090000}"/>
    <cellStyle name="ИтогоРесМет 57" xfId="2450" xr:uid="{00000000-0005-0000-0000-000091090000}"/>
    <cellStyle name="ИтогоРесМет 58" xfId="2451" xr:uid="{00000000-0005-0000-0000-000092090000}"/>
    <cellStyle name="ИтогоРесМет 59" xfId="2452" xr:uid="{00000000-0005-0000-0000-000093090000}"/>
    <cellStyle name="ИтогоРесМет 6" xfId="2453" xr:uid="{00000000-0005-0000-0000-000094090000}"/>
    <cellStyle name="ИтогоРесМет 60" xfId="2454" xr:uid="{00000000-0005-0000-0000-000095090000}"/>
    <cellStyle name="ИтогоРесМет 61" xfId="2455" xr:uid="{00000000-0005-0000-0000-000096090000}"/>
    <cellStyle name="ИтогоРесМет 62" xfId="2456" xr:uid="{00000000-0005-0000-0000-000097090000}"/>
    <cellStyle name="ИтогоРесМет 63" xfId="2457" xr:uid="{00000000-0005-0000-0000-000098090000}"/>
    <cellStyle name="ИтогоРесМет 64" xfId="2458" xr:uid="{00000000-0005-0000-0000-000099090000}"/>
    <cellStyle name="ИтогоРесМет 65" xfId="2459" xr:uid="{00000000-0005-0000-0000-00009A090000}"/>
    <cellStyle name="ИтогоРесМет 66" xfId="2460" xr:uid="{00000000-0005-0000-0000-00009B090000}"/>
    <cellStyle name="ИтогоРесМет 67" xfId="2461" xr:uid="{00000000-0005-0000-0000-00009C090000}"/>
    <cellStyle name="ИтогоРесМет 68" xfId="2462" xr:uid="{00000000-0005-0000-0000-00009D090000}"/>
    <cellStyle name="ИтогоРесМет 69" xfId="2463" xr:uid="{00000000-0005-0000-0000-00009E090000}"/>
    <cellStyle name="ИтогоРесМет 7" xfId="2464" xr:uid="{00000000-0005-0000-0000-00009F090000}"/>
    <cellStyle name="ИтогоРесМет 70" xfId="2465" xr:uid="{00000000-0005-0000-0000-0000A0090000}"/>
    <cellStyle name="ИтогоРесМет 71" xfId="2466" xr:uid="{00000000-0005-0000-0000-0000A1090000}"/>
    <cellStyle name="ИтогоРесМет 72" xfId="2467" xr:uid="{00000000-0005-0000-0000-0000A2090000}"/>
    <cellStyle name="ИтогоРесМет 73" xfId="2468" xr:uid="{00000000-0005-0000-0000-0000A3090000}"/>
    <cellStyle name="ИтогоРесМет 74" xfId="2469" xr:uid="{00000000-0005-0000-0000-0000A4090000}"/>
    <cellStyle name="ИтогоРесМет 75" xfId="2470" xr:uid="{00000000-0005-0000-0000-0000A5090000}"/>
    <cellStyle name="ИтогоРесМет 76" xfId="2471" xr:uid="{00000000-0005-0000-0000-0000A6090000}"/>
    <cellStyle name="ИтогоРесМет 8" xfId="2472" xr:uid="{00000000-0005-0000-0000-0000A7090000}"/>
    <cellStyle name="ИтогоРесМет 9" xfId="2473" xr:uid="{00000000-0005-0000-0000-0000A8090000}"/>
    <cellStyle name="Контрольная ячейка 10" xfId="2474" xr:uid="{00000000-0005-0000-0000-0000A9090000}"/>
    <cellStyle name="Контрольная ячейка 11" xfId="2475" xr:uid="{00000000-0005-0000-0000-0000AA090000}"/>
    <cellStyle name="Контрольная ячейка 12" xfId="2476" xr:uid="{00000000-0005-0000-0000-0000AB090000}"/>
    <cellStyle name="Контрольная ячейка 13" xfId="2477" xr:uid="{00000000-0005-0000-0000-0000AC090000}"/>
    <cellStyle name="Контрольная ячейка 14" xfId="2478" xr:uid="{00000000-0005-0000-0000-0000AD090000}"/>
    <cellStyle name="Контрольная ячейка 15" xfId="2479" xr:uid="{00000000-0005-0000-0000-0000AE090000}"/>
    <cellStyle name="Контрольная ячейка 16" xfId="2480" xr:uid="{00000000-0005-0000-0000-0000AF090000}"/>
    <cellStyle name="Контрольная ячейка 17" xfId="2481" xr:uid="{00000000-0005-0000-0000-0000B0090000}"/>
    <cellStyle name="Контрольная ячейка 18" xfId="2482" xr:uid="{00000000-0005-0000-0000-0000B1090000}"/>
    <cellStyle name="Контрольная ячейка 19" xfId="2483" xr:uid="{00000000-0005-0000-0000-0000B2090000}"/>
    <cellStyle name="Контрольная ячейка 2" xfId="2484" xr:uid="{00000000-0005-0000-0000-0000B3090000}"/>
    <cellStyle name="Контрольная ячейка 2 10" xfId="2485" xr:uid="{00000000-0005-0000-0000-0000B4090000}"/>
    <cellStyle name="Контрольная ячейка 2 11" xfId="2486" xr:uid="{00000000-0005-0000-0000-0000B5090000}"/>
    <cellStyle name="Контрольная ячейка 2 12" xfId="2487" xr:uid="{00000000-0005-0000-0000-0000B6090000}"/>
    <cellStyle name="Контрольная ячейка 2 13" xfId="2488" xr:uid="{00000000-0005-0000-0000-0000B7090000}"/>
    <cellStyle name="Контрольная ячейка 2 14" xfId="2489" xr:uid="{00000000-0005-0000-0000-0000B8090000}"/>
    <cellStyle name="Контрольная ячейка 2 15" xfId="2490" xr:uid="{00000000-0005-0000-0000-0000B9090000}"/>
    <cellStyle name="Контрольная ячейка 2 16" xfId="2491" xr:uid="{00000000-0005-0000-0000-0000BA090000}"/>
    <cellStyle name="Контрольная ячейка 2 17" xfId="2492" xr:uid="{00000000-0005-0000-0000-0000BB090000}"/>
    <cellStyle name="Контрольная ячейка 2 18" xfId="2493" xr:uid="{00000000-0005-0000-0000-0000BC090000}"/>
    <cellStyle name="Контрольная ячейка 2 19" xfId="2494" xr:uid="{00000000-0005-0000-0000-0000BD090000}"/>
    <cellStyle name="Контрольная ячейка 2 2" xfId="2495" xr:uid="{00000000-0005-0000-0000-0000BE090000}"/>
    <cellStyle name="Контрольная ячейка 2 20" xfId="2496" xr:uid="{00000000-0005-0000-0000-0000BF090000}"/>
    <cellStyle name="Контрольная ячейка 2 21" xfId="2497" xr:uid="{00000000-0005-0000-0000-0000C0090000}"/>
    <cellStyle name="Контрольная ячейка 2 22" xfId="2498" xr:uid="{00000000-0005-0000-0000-0000C1090000}"/>
    <cellStyle name="Контрольная ячейка 2 23" xfId="2499" xr:uid="{00000000-0005-0000-0000-0000C2090000}"/>
    <cellStyle name="Контрольная ячейка 2 24" xfId="2500" xr:uid="{00000000-0005-0000-0000-0000C3090000}"/>
    <cellStyle name="Контрольная ячейка 2 25" xfId="2501" xr:uid="{00000000-0005-0000-0000-0000C4090000}"/>
    <cellStyle name="Контрольная ячейка 2 26" xfId="2502" xr:uid="{00000000-0005-0000-0000-0000C5090000}"/>
    <cellStyle name="Контрольная ячейка 2 27" xfId="2503" xr:uid="{00000000-0005-0000-0000-0000C6090000}"/>
    <cellStyle name="Контрольная ячейка 2 28" xfId="2504" xr:uid="{00000000-0005-0000-0000-0000C7090000}"/>
    <cellStyle name="Контрольная ячейка 2 29" xfId="2505" xr:uid="{00000000-0005-0000-0000-0000C8090000}"/>
    <cellStyle name="Контрольная ячейка 2 3" xfId="2506" xr:uid="{00000000-0005-0000-0000-0000C9090000}"/>
    <cellStyle name="Контрольная ячейка 2 30" xfId="2507" xr:uid="{00000000-0005-0000-0000-0000CA090000}"/>
    <cellStyle name="Контрольная ячейка 2 4" xfId="2508" xr:uid="{00000000-0005-0000-0000-0000CB090000}"/>
    <cellStyle name="Контрольная ячейка 2 5" xfId="2509" xr:uid="{00000000-0005-0000-0000-0000CC090000}"/>
    <cellStyle name="Контрольная ячейка 2 6" xfId="2510" xr:uid="{00000000-0005-0000-0000-0000CD090000}"/>
    <cellStyle name="Контрольная ячейка 2 7" xfId="2511" xr:uid="{00000000-0005-0000-0000-0000CE090000}"/>
    <cellStyle name="Контрольная ячейка 2 8" xfId="2512" xr:uid="{00000000-0005-0000-0000-0000CF090000}"/>
    <cellStyle name="Контрольная ячейка 2 9" xfId="2513" xr:uid="{00000000-0005-0000-0000-0000D0090000}"/>
    <cellStyle name="Контрольная ячейка 20" xfId="2514" xr:uid="{00000000-0005-0000-0000-0000D1090000}"/>
    <cellStyle name="Контрольная ячейка 21" xfId="2515" xr:uid="{00000000-0005-0000-0000-0000D2090000}"/>
    <cellStyle name="Контрольная ячейка 22" xfId="2516" xr:uid="{00000000-0005-0000-0000-0000D3090000}"/>
    <cellStyle name="Контрольная ячейка 23" xfId="2517" xr:uid="{00000000-0005-0000-0000-0000D4090000}"/>
    <cellStyle name="Контрольная ячейка 24" xfId="2518" xr:uid="{00000000-0005-0000-0000-0000D5090000}"/>
    <cellStyle name="Контрольная ячейка 25" xfId="2519" xr:uid="{00000000-0005-0000-0000-0000D6090000}"/>
    <cellStyle name="Контрольная ячейка 26" xfId="2520" xr:uid="{00000000-0005-0000-0000-0000D7090000}"/>
    <cellStyle name="Контрольная ячейка 27" xfId="2521" xr:uid="{00000000-0005-0000-0000-0000D8090000}"/>
    <cellStyle name="Контрольная ячейка 28" xfId="2522" xr:uid="{00000000-0005-0000-0000-0000D9090000}"/>
    <cellStyle name="Контрольная ячейка 29" xfId="2523" xr:uid="{00000000-0005-0000-0000-0000DA090000}"/>
    <cellStyle name="Контрольная ячейка 3" xfId="2524" xr:uid="{00000000-0005-0000-0000-0000DB090000}"/>
    <cellStyle name="Контрольная ячейка 30" xfId="2525" xr:uid="{00000000-0005-0000-0000-0000DC090000}"/>
    <cellStyle name="Контрольная ячейка 31" xfId="2526" xr:uid="{00000000-0005-0000-0000-0000DD090000}"/>
    <cellStyle name="Контрольная ячейка 32" xfId="2527" xr:uid="{00000000-0005-0000-0000-0000DE090000}"/>
    <cellStyle name="Контрольная ячейка 33" xfId="2528" xr:uid="{00000000-0005-0000-0000-0000DF090000}"/>
    <cellStyle name="Контрольная ячейка 34" xfId="2529" xr:uid="{00000000-0005-0000-0000-0000E0090000}"/>
    <cellStyle name="Контрольная ячейка 35" xfId="2530" xr:uid="{00000000-0005-0000-0000-0000E1090000}"/>
    <cellStyle name="Контрольная ячейка 36" xfId="2531" xr:uid="{00000000-0005-0000-0000-0000E2090000}"/>
    <cellStyle name="Контрольная ячейка 4" xfId="2532" xr:uid="{00000000-0005-0000-0000-0000E3090000}"/>
    <cellStyle name="Контрольная ячейка 5" xfId="2533" xr:uid="{00000000-0005-0000-0000-0000E4090000}"/>
    <cellStyle name="Контрольная ячейка 6" xfId="2534" xr:uid="{00000000-0005-0000-0000-0000E5090000}"/>
    <cellStyle name="Контрольная ячейка 7" xfId="2535" xr:uid="{00000000-0005-0000-0000-0000E6090000}"/>
    <cellStyle name="Контрольная ячейка 8" xfId="2536" xr:uid="{00000000-0005-0000-0000-0000E7090000}"/>
    <cellStyle name="Контрольная ячейка 9" xfId="2537" xr:uid="{00000000-0005-0000-0000-0000E8090000}"/>
    <cellStyle name="ЛокСмета" xfId="2538" xr:uid="{00000000-0005-0000-0000-0000E9090000}"/>
    <cellStyle name="ЛокСмета 2" xfId="2539" xr:uid="{00000000-0005-0000-0000-0000EA090000}"/>
    <cellStyle name="ЛокСмета 2 2" xfId="2540" xr:uid="{00000000-0005-0000-0000-0000EB090000}"/>
    <cellStyle name="ЛокСмета 3" xfId="2541" xr:uid="{00000000-0005-0000-0000-0000EC090000}"/>
    <cellStyle name="ЛокСмета 4" xfId="2542" xr:uid="{00000000-0005-0000-0000-0000ED090000}"/>
    <cellStyle name="ЛокСмМТСН" xfId="2543" xr:uid="{00000000-0005-0000-0000-0000EE090000}"/>
    <cellStyle name="ЛокСмМТСН 10" xfId="2544" xr:uid="{00000000-0005-0000-0000-0000EF090000}"/>
    <cellStyle name="ЛокСмМТСН 11" xfId="2545" xr:uid="{00000000-0005-0000-0000-0000F0090000}"/>
    <cellStyle name="ЛокСмМТСН 12" xfId="2546" xr:uid="{00000000-0005-0000-0000-0000F1090000}"/>
    <cellStyle name="ЛокСмМТСН 13" xfId="2547" xr:uid="{00000000-0005-0000-0000-0000F2090000}"/>
    <cellStyle name="ЛокСмМТСН 14" xfId="2548" xr:uid="{00000000-0005-0000-0000-0000F3090000}"/>
    <cellStyle name="ЛокСмМТСН 15" xfId="2549" xr:uid="{00000000-0005-0000-0000-0000F4090000}"/>
    <cellStyle name="ЛокСмМТСН 16" xfId="2550" xr:uid="{00000000-0005-0000-0000-0000F5090000}"/>
    <cellStyle name="ЛокСмМТСН 17" xfId="2551" xr:uid="{00000000-0005-0000-0000-0000F6090000}"/>
    <cellStyle name="ЛокСмМТСН 18" xfId="2552" xr:uid="{00000000-0005-0000-0000-0000F7090000}"/>
    <cellStyle name="ЛокСмМТСН 19" xfId="2553" xr:uid="{00000000-0005-0000-0000-0000F8090000}"/>
    <cellStyle name="ЛокСмМТСН 2" xfId="2554" xr:uid="{00000000-0005-0000-0000-0000F9090000}"/>
    <cellStyle name="ЛокСмМТСН 20" xfId="2555" xr:uid="{00000000-0005-0000-0000-0000FA090000}"/>
    <cellStyle name="ЛокСмМТСН 21" xfId="2556" xr:uid="{00000000-0005-0000-0000-0000FB090000}"/>
    <cellStyle name="ЛокСмМТСН 22" xfId="2557" xr:uid="{00000000-0005-0000-0000-0000FC090000}"/>
    <cellStyle name="ЛокСмМТСН 23" xfId="2558" xr:uid="{00000000-0005-0000-0000-0000FD090000}"/>
    <cellStyle name="ЛокСмМТСН 24" xfId="2559" xr:uid="{00000000-0005-0000-0000-0000FE090000}"/>
    <cellStyle name="ЛокСмМТСН 25" xfId="2560" xr:uid="{00000000-0005-0000-0000-0000FF090000}"/>
    <cellStyle name="ЛокСмМТСН 26" xfId="2561" xr:uid="{00000000-0005-0000-0000-0000000A0000}"/>
    <cellStyle name="ЛокСмМТСН 27" xfId="2562" xr:uid="{00000000-0005-0000-0000-0000010A0000}"/>
    <cellStyle name="ЛокСмМТСН 28" xfId="2563" xr:uid="{00000000-0005-0000-0000-0000020A0000}"/>
    <cellStyle name="ЛокСмМТСН 29" xfId="2564" xr:uid="{00000000-0005-0000-0000-0000030A0000}"/>
    <cellStyle name="ЛокСмМТСН 3" xfId="2565" xr:uid="{00000000-0005-0000-0000-0000040A0000}"/>
    <cellStyle name="ЛокСмМТСН 30" xfId="2566" xr:uid="{00000000-0005-0000-0000-0000050A0000}"/>
    <cellStyle name="ЛокСмМТСН 31" xfId="2567" xr:uid="{00000000-0005-0000-0000-0000060A0000}"/>
    <cellStyle name="ЛокСмМТСН 32" xfId="2568" xr:uid="{00000000-0005-0000-0000-0000070A0000}"/>
    <cellStyle name="ЛокСмМТСН 33" xfId="2569" xr:uid="{00000000-0005-0000-0000-0000080A0000}"/>
    <cellStyle name="ЛокСмМТСН 34" xfId="2570" xr:uid="{00000000-0005-0000-0000-0000090A0000}"/>
    <cellStyle name="ЛокСмМТСН 35" xfId="2571" xr:uid="{00000000-0005-0000-0000-00000A0A0000}"/>
    <cellStyle name="ЛокСмМТСН 36" xfId="2572" xr:uid="{00000000-0005-0000-0000-00000B0A0000}"/>
    <cellStyle name="ЛокСмМТСН 37" xfId="2573" xr:uid="{00000000-0005-0000-0000-00000C0A0000}"/>
    <cellStyle name="ЛокСмМТСН 38" xfId="2574" xr:uid="{00000000-0005-0000-0000-00000D0A0000}"/>
    <cellStyle name="ЛокСмМТСН 39" xfId="2575" xr:uid="{00000000-0005-0000-0000-00000E0A0000}"/>
    <cellStyle name="ЛокСмМТСН 4" xfId="2576" xr:uid="{00000000-0005-0000-0000-00000F0A0000}"/>
    <cellStyle name="ЛокСмМТСН 40" xfId="2577" xr:uid="{00000000-0005-0000-0000-0000100A0000}"/>
    <cellStyle name="ЛокСмМТСН 41" xfId="2578" xr:uid="{00000000-0005-0000-0000-0000110A0000}"/>
    <cellStyle name="ЛокСмМТСН 42" xfId="2579" xr:uid="{00000000-0005-0000-0000-0000120A0000}"/>
    <cellStyle name="ЛокСмМТСН 43" xfId="2580" xr:uid="{00000000-0005-0000-0000-0000130A0000}"/>
    <cellStyle name="ЛокСмМТСН 44" xfId="2581" xr:uid="{00000000-0005-0000-0000-0000140A0000}"/>
    <cellStyle name="ЛокСмМТСН 45" xfId="2582" xr:uid="{00000000-0005-0000-0000-0000150A0000}"/>
    <cellStyle name="ЛокСмМТСН 46" xfId="2583" xr:uid="{00000000-0005-0000-0000-0000160A0000}"/>
    <cellStyle name="ЛокСмМТСН 47" xfId="2584" xr:uid="{00000000-0005-0000-0000-0000170A0000}"/>
    <cellStyle name="ЛокСмМТСН 48" xfId="2585" xr:uid="{00000000-0005-0000-0000-0000180A0000}"/>
    <cellStyle name="ЛокСмМТСН 49" xfId="2586" xr:uid="{00000000-0005-0000-0000-0000190A0000}"/>
    <cellStyle name="ЛокСмМТСН 5" xfId="2587" xr:uid="{00000000-0005-0000-0000-00001A0A0000}"/>
    <cellStyle name="ЛокСмМТСН 50" xfId="2588" xr:uid="{00000000-0005-0000-0000-00001B0A0000}"/>
    <cellStyle name="ЛокСмМТСН 51" xfId="2589" xr:uid="{00000000-0005-0000-0000-00001C0A0000}"/>
    <cellStyle name="ЛокСмМТСН 52" xfId="2590" xr:uid="{00000000-0005-0000-0000-00001D0A0000}"/>
    <cellStyle name="ЛокСмМТСН 53" xfId="2591" xr:uid="{00000000-0005-0000-0000-00001E0A0000}"/>
    <cellStyle name="ЛокСмМТСН 54" xfId="2592" xr:uid="{00000000-0005-0000-0000-00001F0A0000}"/>
    <cellStyle name="ЛокСмМТСН 55" xfId="2593" xr:uid="{00000000-0005-0000-0000-0000200A0000}"/>
    <cellStyle name="ЛокСмМТСН 56" xfId="2594" xr:uid="{00000000-0005-0000-0000-0000210A0000}"/>
    <cellStyle name="ЛокСмМТСН 57" xfId="2595" xr:uid="{00000000-0005-0000-0000-0000220A0000}"/>
    <cellStyle name="ЛокСмМТСН 58" xfId="2596" xr:uid="{00000000-0005-0000-0000-0000230A0000}"/>
    <cellStyle name="ЛокСмМТСН 59" xfId="2597" xr:uid="{00000000-0005-0000-0000-0000240A0000}"/>
    <cellStyle name="ЛокСмМТСН 6" xfId="2598" xr:uid="{00000000-0005-0000-0000-0000250A0000}"/>
    <cellStyle name="ЛокСмМТСН 60" xfId="2599" xr:uid="{00000000-0005-0000-0000-0000260A0000}"/>
    <cellStyle name="ЛокСмМТСН 61" xfId="2600" xr:uid="{00000000-0005-0000-0000-0000270A0000}"/>
    <cellStyle name="ЛокСмМТСН 62" xfId="2601" xr:uid="{00000000-0005-0000-0000-0000280A0000}"/>
    <cellStyle name="ЛокСмМТСН 63" xfId="2602" xr:uid="{00000000-0005-0000-0000-0000290A0000}"/>
    <cellStyle name="ЛокСмМТСН 64" xfId="2603" xr:uid="{00000000-0005-0000-0000-00002A0A0000}"/>
    <cellStyle name="ЛокСмМТСН 65" xfId="2604" xr:uid="{00000000-0005-0000-0000-00002B0A0000}"/>
    <cellStyle name="ЛокСмМТСН 66" xfId="2605" xr:uid="{00000000-0005-0000-0000-00002C0A0000}"/>
    <cellStyle name="ЛокСмМТСН 67" xfId="2606" xr:uid="{00000000-0005-0000-0000-00002D0A0000}"/>
    <cellStyle name="ЛокСмМТСН 68" xfId="2607" xr:uid="{00000000-0005-0000-0000-00002E0A0000}"/>
    <cellStyle name="ЛокСмМТСН 69" xfId="2608" xr:uid="{00000000-0005-0000-0000-00002F0A0000}"/>
    <cellStyle name="ЛокСмМТСН 7" xfId="2609" xr:uid="{00000000-0005-0000-0000-0000300A0000}"/>
    <cellStyle name="ЛокСмМТСН 70" xfId="2610" xr:uid="{00000000-0005-0000-0000-0000310A0000}"/>
    <cellStyle name="ЛокСмМТСН 71" xfId="2611" xr:uid="{00000000-0005-0000-0000-0000320A0000}"/>
    <cellStyle name="ЛокСмМТСН 72" xfId="2612" xr:uid="{00000000-0005-0000-0000-0000330A0000}"/>
    <cellStyle name="ЛокСмМТСН 73" xfId="2613" xr:uid="{00000000-0005-0000-0000-0000340A0000}"/>
    <cellStyle name="ЛокСмМТСН 74" xfId="2614" xr:uid="{00000000-0005-0000-0000-0000350A0000}"/>
    <cellStyle name="ЛокСмМТСН 75" xfId="2615" xr:uid="{00000000-0005-0000-0000-0000360A0000}"/>
    <cellStyle name="ЛокСмМТСН 76" xfId="2616" xr:uid="{00000000-0005-0000-0000-0000370A0000}"/>
    <cellStyle name="ЛокСмМТСН 8" xfId="2617" xr:uid="{00000000-0005-0000-0000-0000380A0000}"/>
    <cellStyle name="ЛокСмМТСН 9" xfId="2618" xr:uid="{00000000-0005-0000-0000-0000390A0000}"/>
    <cellStyle name="М29" xfId="2619" xr:uid="{00000000-0005-0000-0000-00003A0A0000}"/>
    <cellStyle name="М29 10" xfId="2620" xr:uid="{00000000-0005-0000-0000-00003B0A0000}"/>
    <cellStyle name="М29 11" xfId="2621" xr:uid="{00000000-0005-0000-0000-00003C0A0000}"/>
    <cellStyle name="М29 12" xfId="2622" xr:uid="{00000000-0005-0000-0000-00003D0A0000}"/>
    <cellStyle name="М29 13" xfId="2623" xr:uid="{00000000-0005-0000-0000-00003E0A0000}"/>
    <cellStyle name="М29 14" xfId="2624" xr:uid="{00000000-0005-0000-0000-00003F0A0000}"/>
    <cellStyle name="М29 15" xfId="2625" xr:uid="{00000000-0005-0000-0000-0000400A0000}"/>
    <cellStyle name="М29 16" xfId="2626" xr:uid="{00000000-0005-0000-0000-0000410A0000}"/>
    <cellStyle name="М29 17" xfId="2627" xr:uid="{00000000-0005-0000-0000-0000420A0000}"/>
    <cellStyle name="М29 18" xfId="2628" xr:uid="{00000000-0005-0000-0000-0000430A0000}"/>
    <cellStyle name="М29 19" xfId="2629" xr:uid="{00000000-0005-0000-0000-0000440A0000}"/>
    <cellStyle name="М29 2" xfId="2630" xr:uid="{00000000-0005-0000-0000-0000450A0000}"/>
    <cellStyle name="М29 20" xfId="2631" xr:uid="{00000000-0005-0000-0000-0000460A0000}"/>
    <cellStyle name="М29 21" xfId="2632" xr:uid="{00000000-0005-0000-0000-0000470A0000}"/>
    <cellStyle name="М29 22" xfId="2633" xr:uid="{00000000-0005-0000-0000-0000480A0000}"/>
    <cellStyle name="М29 23" xfId="2634" xr:uid="{00000000-0005-0000-0000-0000490A0000}"/>
    <cellStyle name="М29 24" xfId="2635" xr:uid="{00000000-0005-0000-0000-00004A0A0000}"/>
    <cellStyle name="М29 25" xfId="2636" xr:uid="{00000000-0005-0000-0000-00004B0A0000}"/>
    <cellStyle name="М29 26" xfId="2637" xr:uid="{00000000-0005-0000-0000-00004C0A0000}"/>
    <cellStyle name="М29 27" xfId="2638" xr:uid="{00000000-0005-0000-0000-00004D0A0000}"/>
    <cellStyle name="М29 28" xfId="2639" xr:uid="{00000000-0005-0000-0000-00004E0A0000}"/>
    <cellStyle name="М29 29" xfId="2640" xr:uid="{00000000-0005-0000-0000-00004F0A0000}"/>
    <cellStyle name="М29 3" xfId="2641" xr:uid="{00000000-0005-0000-0000-0000500A0000}"/>
    <cellStyle name="М29 30" xfId="2642" xr:uid="{00000000-0005-0000-0000-0000510A0000}"/>
    <cellStyle name="М29 31" xfId="2643" xr:uid="{00000000-0005-0000-0000-0000520A0000}"/>
    <cellStyle name="М29 32" xfId="2644" xr:uid="{00000000-0005-0000-0000-0000530A0000}"/>
    <cellStyle name="М29 33" xfId="2645" xr:uid="{00000000-0005-0000-0000-0000540A0000}"/>
    <cellStyle name="М29 34" xfId="2646" xr:uid="{00000000-0005-0000-0000-0000550A0000}"/>
    <cellStyle name="М29 35" xfId="2647" xr:uid="{00000000-0005-0000-0000-0000560A0000}"/>
    <cellStyle name="М29 36" xfId="2648" xr:uid="{00000000-0005-0000-0000-0000570A0000}"/>
    <cellStyle name="М29 37" xfId="2649" xr:uid="{00000000-0005-0000-0000-0000580A0000}"/>
    <cellStyle name="М29 38" xfId="2650" xr:uid="{00000000-0005-0000-0000-0000590A0000}"/>
    <cellStyle name="М29 39" xfId="2651" xr:uid="{00000000-0005-0000-0000-00005A0A0000}"/>
    <cellStyle name="М29 4" xfId="2652" xr:uid="{00000000-0005-0000-0000-00005B0A0000}"/>
    <cellStyle name="М29 40" xfId="2653" xr:uid="{00000000-0005-0000-0000-00005C0A0000}"/>
    <cellStyle name="М29 41" xfId="2654" xr:uid="{00000000-0005-0000-0000-00005D0A0000}"/>
    <cellStyle name="М29 42" xfId="2655" xr:uid="{00000000-0005-0000-0000-00005E0A0000}"/>
    <cellStyle name="М29 43" xfId="2656" xr:uid="{00000000-0005-0000-0000-00005F0A0000}"/>
    <cellStyle name="М29 44" xfId="2657" xr:uid="{00000000-0005-0000-0000-0000600A0000}"/>
    <cellStyle name="М29 45" xfId="2658" xr:uid="{00000000-0005-0000-0000-0000610A0000}"/>
    <cellStyle name="М29 46" xfId="2659" xr:uid="{00000000-0005-0000-0000-0000620A0000}"/>
    <cellStyle name="М29 47" xfId="2660" xr:uid="{00000000-0005-0000-0000-0000630A0000}"/>
    <cellStyle name="М29 48" xfId="2661" xr:uid="{00000000-0005-0000-0000-0000640A0000}"/>
    <cellStyle name="М29 49" xfId="2662" xr:uid="{00000000-0005-0000-0000-0000650A0000}"/>
    <cellStyle name="М29 5" xfId="2663" xr:uid="{00000000-0005-0000-0000-0000660A0000}"/>
    <cellStyle name="М29 50" xfId="2664" xr:uid="{00000000-0005-0000-0000-0000670A0000}"/>
    <cellStyle name="М29 51" xfId="2665" xr:uid="{00000000-0005-0000-0000-0000680A0000}"/>
    <cellStyle name="М29 52" xfId="2666" xr:uid="{00000000-0005-0000-0000-0000690A0000}"/>
    <cellStyle name="М29 53" xfId="2667" xr:uid="{00000000-0005-0000-0000-00006A0A0000}"/>
    <cellStyle name="М29 54" xfId="2668" xr:uid="{00000000-0005-0000-0000-00006B0A0000}"/>
    <cellStyle name="М29 55" xfId="2669" xr:uid="{00000000-0005-0000-0000-00006C0A0000}"/>
    <cellStyle name="М29 56" xfId="2670" xr:uid="{00000000-0005-0000-0000-00006D0A0000}"/>
    <cellStyle name="М29 57" xfId="2671" xr:uid="{00000000-0005-0000-0000-00006E0A0000}"/>
    <cellStyle name="М29 58" xfId="2672" xr:uid="{00000000-0005-0000-0000-00006F0A0000}"/>
    <cellStyle name="М29 59" xfId="2673" xr:uid="{00000000-0005-0000-0000-0000700A0000}"/>
    <cellStyle name="М29 6" xfId="2674" xr:uid="{00000000-0005-0000-0000-0000710A0000}"/>
    <cellStyle name="М29 60" xfId="2675" xr:uid="{00000000-0005-0000-0000-0000720A0000}"/>
    <cellStyle name="М29 61" xfId="2676" xr:uid="{00000000-0005-0000-0000-0000730A0000}"/>
    <cellStyle name="М29 62" xfId="2677" xr:uid="{00000000-0005-0000-0000-0000740A0000}"/>
    <cellStyle name="М29 63" xfId="2678" xr:uid="{00000000-0005-0000-0000-0000750A0000}"/>
    <cellStyle name="М29 64" xfId="2679" xr:uid="{00000000-0005-0000-0000-0000760A0000}"/>
    <cellStyle name="М29 65" xfId="2680" xr:uid="{00000000-0005-0000-0000-0000770A0000}"/>
    <cellStyle name="М29 66" xfId="2681" xr:uid="{00000000-0005-0000-0000-0000780A0000}"/>
    <cellStyle name="М29 67" xfId="2682" xr:uid="{00000000-0005-0000-0000-0000790A0000}"/>
    <cellStyle name="М29 68" xfId="2683" xr:uid="{00000000-0005-0000-0000-00007A0A0000}"/>
    <cellStyle name="М29 69" xfId="2684" xr:uid="{00000000-0005-0000-0000-00007B0A0000}"/>
    <cellStyle name="М29 7" xfId="2685" xr:uid="{00000000-0005-0000-0000-00007C0A0000}"/>
    <cellStyle name="М29 70" xfId="2686" xr:uid="{00000000-0005-0000-0000-00007D0A0000}"/>
    <cellStyle name="М29 71" xfId="2687" xr:uid="{00000000-0005-0000-0000-00007E0A0000}"/>
    <cellStyle name="М29 72" xfId="2688" xr:uid="{00000000-0005-0000-0000-00007F0A0000}"/>
    <cellStyle name="М29 73" xfId="2689" xr:uid="{00000000-0005-0000-0000-0000800A0000}"/>
    <cellStyle name="М29 74" xfId="2690" xr:uid="{00000000-0005-0000-0000-0000810A0000}"/>
    <cellStyle name="М29 75" xfId="2691" xr:uid="{00000000-0005-0000-0000-0000820A0000}"/>
    <cellStyle name="М29 76" xfId="2692" xr:uid="{00000000-0005-0000-0000-0000830A0000}"/>
    <cellStyle name="М29 8" xfId="2693" xr:uid="{00000000-0005-0000-0000-0000840A0000}"/>
    <cellStyle name="М29 9" xfId="2694" xr:uid="{00000000-0005-0000-0000-0000850A0000}"/>
    <cellStyle name="Название 10" xfId="2695" xr:uid="{00000000-0005-0000-0000-0000860A0000}"/>
    <cellStyle name="Название 11" xfId="2696" xr:uid="{00000000-0005-0000-0000-0000870A0000}"/>
    <cellStyle name="Название 12" xfId="2697" xr:uid="{00000000-0005-0000-0000-0000880A0000}"/>
    <cellStyle name="Название 13" xfId="2698" xr:uid="{00000000-0005-0000-0000-0000890A0000}"/>
    <cellStyle name="Название 14" xfId="2699" xr:uid="{00000000-0005-0000-0000-00008A0A0000}"/>
    <cellStyle name="Название 15" xfId="2700" xr:uid="{00000000-0005-0000-0000-00008B0A0000}"/>
    <cellStyle name="Название 16" xfId="2701" xr:uid="{00000000-0005-0000-0000-00008C0A0000}"/>
    <cellStyle name="Название 17" xfId="2702" xr:uid="{00000000-0005-0000-0000-00008D0A0000}"/>
    <cellStyle name="Название 18" xfId="2703" xr:uid="{00000000-0005-0000-0000-00008E0A0000}"/>
    <cellStyle name="Название 19" xfId="2704" xr:uid="{00000000-0005-0000-0000-00008F0A0000}"/>
    <cellStyle name="Название 2" xfId="2705" xr:uid="{00000000-0005-0000-0000-0000900A0000}"/>
    <cellStyle name="Название 2 10" xfId="2706" xr:uid="{00000000-0005-0000-0000-0000910A0000}"/>
    <cellStyle name="Название 2 11" xfId="2707" xr:uid="{00000000-0005-0000-0000-0000920A0000}"/>
    <cellStyle name="Название 2 12" xfId="2708" xr:uid="{00000000-0005-0000-0000-0000930A0000}"/>
    <cellStyle name="Название 2 13" xfId="2709" xr:uid="{00000000-0005-0000-0000-0000940A0000}"/>
    <cellStyle name="Название 2 14" xfId="2710" xr:uid="{00000000-0005-0000-0000-0000950A0000}"/>
    <cellStyle name="Название 2 15" xfId="2711" xr:uid="{00000000-0005-0000-0000-0000960A0000}"/>
    <cellStyle name="Название 2 16" xfId="2712" xr:uid="{00000000-0005-0000-0000-0000970A0000}"/>
    <cellStyle name="Название 2 17" xfId="2713" xr:uid="{00000000-0005-0000-0000-0000980A0000}"/>
    <cellStyle name="Название 2 18" xfId="2714" xr:uid="{00000000-0005-0000-0000-0000990A0000}"/>
    <cellStyle name="Название 2 19" xfId="2715" xr:uid="{00000000-0005-0000-0000-00009A0A0000}"/>
    <cellStyle name="Название 2 2" xfId="2716" xr:uid="{00000000-0005-0000-0000-00009B0A0000}"/>
    <cellStyle name="Название 2 20" xfId="2717" xr:uid="{00000000-0005-0000-0000-00009C0A0000}"/>
    <cellStyle name="Название 2 21" xfId="2718" xr:uid="{00000000-0005-0000-0000-00009D0A0000}"/>
    <cellStyle name="Название 2 22" xfId="2719" xr:uid="{00000000-0005-0000-0000-00009E0A0000}"/>
    <cellStyle name="Название 2 23" xfId="2720" xr:uid="{00000000-0005-0000-0000-00009F0A0000}"/>
    <cellStyle name="Название 2 24" xfId="2721" xr:uid="{00000000-0005-0000-0000-0000A00A0000}"/>
    <cellStyle name="Название 2 25" xfId="2722" xr:uid="{00000000-0005-0000-0000-0000A10A0000}"/>
    <cellStyle name="Название 2 26" xfId="2723" xr:uid="{00000000-0005-0000-0000-0000A20A0000}"/>
    <cellStyle name="Название 2 27" xfId="2724" xr:uid="{00000000-0005-0000-0000-0000A30A0000}"/>
    <cellStyle name="Название 2 28" xfId="2725" xr:uid="{00000000-0005-0000-0000-0000A40A0000}"/>
    <cellStyle name="Название 2 29" xfId="2726" xr:uid="{00000000-0005-0000-0000-0000A50A0000}"/>
    <cellStyle name="Название 2 3" xfId="2727" xr:uid="{00000000-0005-0000-0000-0000A60A0000}"/>
    <cellStyle name="Название 2 30" xfId="2728" xr:uid="{00000000-0005-0000-0000-0000A70A0000}"/>
    <cellStyle name="Название 2 4" xfId="2729" xr:uid="{00000000-0005-0000-0000-0000A80A0000}"/>
    <cellStyle name="Название 2 5" xfId="2730" xr:uid="{00000000-0005-0000-0000-0000A90A0000}"/>
    <cellStyle name="Название 2 6" xfId="2731" xr:uid="{00000000-0005-0000-0000-0000AA0A0000}"/>
    <cellStyle name="Название 2 7" xfId="2732" xr:uid="{00000000-0005-0000-0000-0000AB0A0000}"/>
    <cellStyle name="Название 2 8" xfId="2733" xr:uid="{00000000-0005-0000-0000-0000AC0A0000}"/>
    <cellStyle name="Название 2 9" xfId="2734" xr:uid="{00000000-0005-0000-0000-0000AD0A0000}"/>
    <cellStyle name="Название 20" xfId="2735" xr:uid="{00000000-0005-0000-0000-0000AE0A0000}"/>
    <cellStyle name="Название 21" xfId="2736" xr:uid="{00000000-0005-0000-0000-0000AF0A0000}"/>
    <cellStyle name="Название 22" xfId="2737" xr:uid="{00000000-0005-0000-0000-0000B00A0000}"/>
    <cellStyle name="Название 23" xfId="2738" xr:uid="{00000000-0005-0000-0000-0000B10A0000}"/>
    <cellStyle name="Название 24" xfId="2739" xr:uid="{00000000-0005-0000-0000-0000B20A0000}"/>
    <cellStyle name="Название 25" xfId="2740" xr:uid="{00000000-0005-0000-0000-0000B30A0000}"/>
    <cellStyle name="Название 26" xfId="2741" xr:uid="{00000000-0005-0000-0000-0000B40A0000}"/>
    <cellStyle name="Название 27" xfId="2742" xr:uid="{00000000-0005-0000-0000-0000B50A0000}"/>
    <cellStyle name="Название 28" xfId="2743" xr:uid="{00000000-0005-0000-0000-0000B60A0000}"/>
    <cellStyle name="Название 29" xfId="2744" xr:uid="{00000000-0005-0000-0000-0000B70A0000}"/>
    <cellStyle name="Название 3" xfId="2745" xr:uid="{00000000-0005-0000-0000-0000B80A0000}"/>
    <cellStyle name="Название 30" xfId="2746" xr:uid="{00000000-0005-0000-0000-0000B90A0000}"/>
    <cellStyle name="Название 31" xfId="2747" xr:uid="{00000000-0005-0000-0000-0000BA0A0000}"/>
    <cellStyle name="Название 32" xfId="2748" xr:uid="{00000000-0005-0000-0000-0000BB0A0000}"/>
    <cellStyle name="Название 33" xfId="2749" xr:uid="{00000000-0005-0000-0000-0000BC0A0000}"/>
    <cellStyle name="Название 34" xfId="2750" xr:uid="{00000000-0005-0000-0000-0000BD0A0000}"/>
    <cellStyle name="Название 35" xfId="2751" xr:uid="{00000000-0005-0000-0000-0000BE0A0000}"/>
    <cellStyle name="Название 36" xfId="2752" xr:uid="{00000000-0005-0000-0000-0000BF0A0000}"/>
    <cellStyle name="Название 4" xfId="2753" xr:uid="{00000000-0005-0000-0000-0000C00A0000}"/>
    <cellStyle name="Название 5" xfId="2754" xr:uid="{00000000-0005-0000-0000-0000C10A0000}"/>
    <cellStyle name="Название 6" xfId="2755" xr:uid="{00000000-0005-0000-0000-0000C20A0000}"/>
    <cellStyle name="Название 7" xfId="2756" xr:uid="{00000000-0005-0000-0000-0000C30A0000}"/>
    <cellStyle name="Название 8" xfId="2757" xr:uid="{00000000-0005-0000-0000-0000C40A0000}"/>
    <cellStyle name="Название 9" xfId="2758" xr:uid="{00000000-0005-0000-0000-0000C50A0000}"/>
    <cellStyle name="Нейтральный 10" xfId="2759" xr:uid="{00000000-0005-0000-0000-0000C60A0000}"/>
    <cellStyle name="Нейтральный 11" xfId="2760" xr:uid="{00000000-0005-0000-0000-0000C70A0000}"/>
    <cellStyle name="Нейтральный 12" xfId="2761" xr:uid="{00000000-0005-0000-0000-0000C80A0000}"/>
    <cellStyle name="Нейтральный 13" xfId="2762" xr:uid="{00000000-0005-0000-0000-0000C90A0000}"/>
    <cellStyle name="Нейтральный 14" xfId="2763" xr:uid="{00000000-0005-0000-0000-0000CA0A0000}"/>
    <cellStyle name="Нейтральный 15" xfId="2764" xr:uid="{00000000-0005-0000-0000-0000CB0A0000}"/>
    <cellStyle name="Нейтральный 16" xfId="2765" xr:uid="{00000000-0005-0000-0000-0000CC0A0000}"/>
    <cellStyle name="Нейтральный 17" xfId="2766" xr:uid="{00000000-0005-0000-0000-0000CD0A0000}"/>
    <cellStyle name="Нейтральный 18" xfId="2767" xr:uid="{00000000-0005-0000-0000-0000CE0A0000}"/>
    <cellStyle name="Нейтральный 19" xfId="2768" xr:uid="{00000000-0005-0000-0000-0000CF0A0000}"/>
    <cellStyle name="Нейтральный 2" xfId="2769" xr:uid="{00000000-0005-0000-0000-0000D00A0000}"/>
    <cellStyle name="Нейтральный 2 10" xfId="2770" xr:uid="{00000000-0005-0000-0000-0000D10A0000}"/>
    <cellStyle name="Нейтральный 2 11" xfId="2771" xr:uid="{00000000-0005-0000-0000-0000D20A0000}"/>
    <cellStyle name="Нейтральный 2 12" xfId="2772" xr:uid="{00000000-0005-0000-0000-0000D30A0000}"/>
    <cellStyle name="Нейтральный 2 13" xfId="2773" xr:uid="{00000000-0005-0000-0000-0000D40A0000}"/>
    <cellStyle name="Нейтральный 2 14" xfId="2774" xr:uid="{00000000-0005-0000-0000-0000D50A0000}"/>
    <cellStyle name="Нейтральный 2 15" xfId="2775" xr:uid="{00000000-0005-0000-0000-0000D60A0000}"/>
    <cellStyle name="Нейтральный 2 16" xfId="2776" xr:uid="{00000000-0005-0000-0000-0000D70A0000}"/>
    <cellStyle name="Нейтральный 2 17" xfId="2777" xr:uid="{00000000-0005-0000-0000-0000D80A0000}"/>
    <cellStyle name="Нейтральный 2 18" xfId="2778" xr:uid="{00000000-0005-0000-0000-0000D90A0000}"/>
    <cellStyle name="Нейтральный 2 19" xfId="2779" xr:uid="{00000000-0005-0000-0000-0000DA0A0000}"/>
    <cellStyle name="Нейтральный 2 2" xfId="2780" xr:uid="{00000000-0005-0000-0000-0000DB0A0000}"/>
    <cellStyle name="Нейтральный 2 20" xfId="2781" xr:uid="{00000000-0005-0000-0000-0000DC0A0000}"/>
    <cellStyle name="Нейтральный 2 21" xfId="2782" xr:uid="{00000000-0005-0000-0000-0000DD0A0000}"/>
    <cellStyle name="Нейтральный 2 22" xfId="2783" xr:uid="{00000000-0005-0000-0000-0000DE0A0000}"/>
    <cellStyle name="Нейтральный 2 23" xfId="2784" xr:uid="{00000000-0005-0000-0000-0000DF0A0000}"/>
    <cellStyle name="Нейтральный 2 24" xfId="2785" xr:uid="{00000000-0005-0000-0000-0000E00A0000}"/>
    <cellStyle name="Нейтральный 2 25" xfId="2786" xr:uid="{00000000-0005-0000-0000-0000E10A0000}"/>
    <cellStyle name="Нейтральный 2 26" xfId="2787" xr:uid="{00000000-0005-0000-0000-0000E20A0000}"/>
    <cellStyle name="Нейтральный 2 27" xfId="2788" xr:uid="{00000000-0005-0000-0000-0000E30A0000}"/>
    <cellStyle name="Нейтральный 2 28" xfId="2789" xr:uid="{00000000-0005-0000-0000-0000E40A0000}"/>
    <cellStyle name="Нейтральный 2 29" xfId="2790" xr:uid="{00000000-0005-0000-0000-0000E50A0000}"/>
    <cellStyle name="Нейтральный 2 3" xfId="2791" xr:uid="{00000000-0005-0000-0000-0000E60A0000}"/>
    <cellStyle name="Нейтральный 2 30" xfId="2792" xr:uid="{00000000-0005-0000-0000-0000E70A0000}"/>
    <cellStyle name="Нейтральный 2 4" xfId="2793" xr:uid="{00000000-0005-0000-0000-0000E80A0000}"/>
    <cellStyle name="Нейтральный 2 5" xfId="2794" xr:uid="{00000000-0005-0000-0000-0000E90A0000}"/>
    <cellStyle name="Нейтральный 2 6" xfId="2795" xr:uid="{00000000-0005-0000-0000-0000EA0A0000}"/>
    <cellStyle name="Нейтральный 2 7" xfId="2796" xr:uid="{00000000-0005-0000-0000-0000EB0A0000}"/>
    <cellStyle name="Нейтральный 2 8" xfId="2797" xr:uid="{00000000-0005-0000-0000-0000EC0A0000}"/>
    <cellStyle name="Нейтральный 2 9" xfId="2798" xr:uid="{00000000-0005-0000-0000-0000ED0A0000}"/>
    <cellStyle name="Нейтральный 20" xfId="2799" xr:uid="{00000000-0005-0000-0000-0000EE0A0000}"/>
    <cellStyle name="Нейтральный 21" xfId="2800" xr:uid="{00000000-0005-0000-0000-0000EF0A0000}"/>
    <cellStyle name="Нейтральный 22" xfId="2801" xr:uid="{00000000-0005-0000-0000-0000F00A0000}"/>
    <cellStyle name="Нейтральный 23" xfId="2802" xr:uid="{00000000-0005-0000-0000-0000F10A0000}"/>
    <cellStyle name="Нейтральный 24" xfId="2803" xr:uid="{00000000-0005-0000-0000-0000F20A0000}"/>
    <cellStyle name="Нейтральный 25" xfId="2804" xr:uid="{00000000-0005-0000-0000-0000F30A0000}"/>
    <cellStyle name="Нейтральный 26" xfId="2805" xr:uid="{00000000-0005-0000-0000-0000F40A0000}"/>
    <cellStyle name="Нейтральный 27" xfId="2806" xr:uid="{00000000-0005-0000-0000-0000F50A0000}"/>
    <cellStyle name="Нейтральный 28" xfId="2807" xr:uid="{00000000-0005-0000-0000-0000F60A0000}"/>
    <cellStyle name="Нейтральный 29" xfId="2808" xr:uid="{00000000-0005-0000-0000-0000F70A0000}"/>
    <cellStyle name="Нейтральный 3" xfId="2809" xr:uid="{00000000-0005-0000-0000-0000F80A0000}"/>
    <cellStyle name="Нейтральный 30" xfId="2810" xr:uid="{00000000-0005-0000-0000-0000F90A0000}"/>
    <cellStyle name="Нейтральный 31" xfId="2811" xr:uid="{00000000-0005-0000-0000-0000FA0A0000}"/>
    <cellStyle name="Нейтральный 32" xfId="2812" xr:uid="{00000000-0005-0000-0000-0000FB0A0000}"/>
    <cellStyle name="Нейтральный 33" xfId="2813" xr:uid="{00000000-0005-0000-0000-0000FC0A0000}"/>
    <cellStyle name="Нейтральный 34" xfId="2814" xr:uid="{00000000-0005-0000-0000-0000FD0A0000}"/>
    <cellStyle name="Нейтральный 35" xfId="2815" xr:uid="{00000000-0005-0000-0000-0000FE0A0000}"/>
    <cellStyle name="Нейтральный 36" xfId="2816" xr:uid="{00000000-0005-0000-0000-0000FF0A0000}"/>
    <cellStyle name="Нейтральный 4" xfId="2817" xr:uid="{00000000-0005-0000-0000-0000000B0000}"/>
    <cellStyle name="Нейтральный 5" xfId="2818" xr:uid="{00000000-0005-0000-0000-0000010B0000}"/>
    <cellStyle name="Нейтральный 6" xfId="2819" xr:uid="{00000000-0005-0000-0000-0000020B0000}"/>
    <cellStyle name="Нейтральный 7" xfId="2820" xr:uid="{00000000-0005-0000-0000-0000030B0000}"/>
    <cellStyle name="Нейтральный 8" xfId="2821" xr:uid="{00000000-0005-0000-0000-0000040B0000}"/>
    <cellStyle name="Нейтральный 9" xfId="2822" xr:uid="{00000000-0005-0000-0000-0000050B0000}"/>
    <cellStyle name="ОбСмета" xfId="2823" xr:uid="{00000000-0005-0000-0000-0000060B0000}"/>
    <cellStyle name="ОбСмета 10" xfId="2824" xr:uid="{00000000-0005-0000-0000-0000070B0000}"/>
    <cellStyle name="ОбСмета 11" xfId="2825" xr:uid="{00000000-0005-0000-0000-0000080B0000}"/>
    <cellStyle name="ОбСмета 12" xfId="2826" xr:uid="{00000000-0005-0000-0000-0000090B0000}"/>
    <cellStyle name="ОбСмета 13" xfId="2827" xr:uid="{00000000-0005-0000-0000-00000A0B0000}"/>
    <cellStyle name="ОбСмета 14" xfId="2828" xr:uid="{00000000-0005-0000-0000-00000B0B0000}"/>
    <cellStyle name="ОбСмета 15" xfId="2829" xr:uid="{00000000-0005-0000-0000-00000C0B0000}"/>
    <cellStyle name="ОбСмета 16" xfId="2830" xr:uid="{00000000-0005-0000-0000-00000D0B0000}"/>
    <cellStyle name="ОбСмета 17" xfId="2831" xr:uid="{00000000-0005-0000-0000-00000E0B0000}"/>
    <cellStyle name="ОбСмета 18" xfId="2832" xr:uid="{00000000-0005-0000-0000-00000F0B0000}"/>
    <cellStyle name="ОбСмета 19" xfId="2833" xr:uid="{00000000-0005-0000-0000-0000100B0000}"/>
    <cellStyle name="ОбСмета 2" xfId="2834" xr:uid="{00000000-0005-0000-0000-0000110B0000}"/>
    <cellStyle name="ОбСмета 20" xfId="2835" xr:uid="{00000000-0005-0000-0000-0000120B0000}"/>
    <cellStyle name="ОбСмета 21" xfId="2836" xr:uid="{00000000-0005-0000-0000-0000130B0000}"/>
    <cellStyle name="ОбСмета 22" xfId="2837" xr:uid="{00000000-0005-0000-0000-0000140B0000}"/>
    <cellStyle name="ОбСмета 23" xfId="2838" xr:uid="{00000000-0005-0000-0000-0000150B0000}"/>
    <cellStyle name="ОбСмета 24" xfId="2839" xr:uid="{00000000-0005-0000-0000-0000160B0000}"/>
    <cellStyle name="ОбСмета 25" xfId="2840" xr:uid="{00000000-0005-0000-0000-0000170B0000}"/>
    <cellStyle name="ОбСмета 26" xfId="2841" xr:uid="{00000000-0005-0000-0000-0000180B0000}"/>
    <cellStyle name="ОбСмета 27" xfId="2842" xr:uid="{00000000-0005-0000-0000-0000190B0000}"/>
    <cellStyle name="ОбСмета 28" xfId="2843" xr:uid="{00000000-0005-0000-0000-00001A0B0000}"/>
    <cellStyle name="ОбСмета 29" xfId="2844" xr:uid="{00000000-0005-0000-0000-00001B0B0000}"/>
    <cellStyle name="ОбСмета 3" xfId="2845" xr:uid="{00000000-0005-0000-0000-00001C0B0000}"/>
    <cellStyle name="ОбСмета 30" xfId="2846" xr:uid="{00000000-0005-0000-0000-00001D0B0000}"/>
    <cellStyle name="ОбСмета 31" xfId="2847" xr:uid="{00000000-0005-0000-0000-00001E0B0000}"/>
    <cellStyle name="ОбСмета 32" xfId="2848" xr:uid="{00000000-0005-0000-0000-00001F0B0000}"/>
    <cellStyle name="ОбСмета 33" xfId="2849" xr:uid="{00000000-0005-0000-0000-0000200B0000}"/>
    <cellStyle name="ОбСмета 34" xfId="2850" xr:uid="{00000000-0005-0000-0000-0000210B0000}"/>
    <cellStyle name="ОбСмета 35" xfId="2851" xr:uid="{00000000-0005-0000-0000-0000220B0000}"/>
    <cellStyle name="ОбСмета 36" xfId="2852" xr:uid="{00000000-0005-0000-0000-0000230B0000}"/>
    <cellStyle name="ОбСмета 37" xfId="2853" xr:uid="{00000000-0005-0000-0000-0000240B0000}"/>
    <cellStyle name="ОбСмета 38" xfId="2854" xr:uid="{00000000-0005-0000-0000-0000250B0000}"/>
    <cellStyle name="ОбСмета 39" xfId="2855" xr:uid="{00000000-0005-0000-0000-0000260B0000}"/>
    <cellStyle name="ОбСмета 4" xfId="2856" xr:uid="{00000000-0005-0000-0000-0000270B0000}"/>
    <cellStyle name="ОбСмета 40" xfId="2857" xr:uid="{00000000-0005-0000-0000-0000280B0000}"/>
    <cellStyle name="ОбСмета 41" xfId="2858" xr:uid="{00000000-0005-0000-0000-0000290B0000}"/>
    <cellStyle name="ОбСмета 42" xfId="2859" xr:uid="{00000000-0005-0000-0000-00002A0B0000}"/>
    <cellStyle name="ОбСмета 43" xfId="2860" xr:uid="{00000000-0005-0000-0000-00002B0B0000}"/>
    <cellStyle name="ОбСмета 44" xfId="2861" xr:uid="{00000000-0005-0000-0000-00002C0B0000}"/>
    <cellStyle name="ОбСмета 45" xfId="2862" xr:uid="{00000000-0005-0000-0000-00002D0B0000}"/>
    <cellStyle name="ОбСмета 46" xfId="2863" xr:uid="{00000000-0005-0000-0000-00002E0B0000}"/>
    <cellStyle name="ОбСмета 47" xfId="2864" xr:uid="{00000000-0005-0000-0000-00002F0B0000}"/>
    <cellStyle name="ОбСмета 48" xfId="2865" xr:uid="{00000000-0005-0000-0000-0000300B0000}"/>
    <cellStyle name="ОбСмета 49" xfId="2866" xr:uid="{00000000-0005-0000-0000-0000310B0000}"/>
    <cellStyle name="ОбСмета 5" xfId="2867" xr:uid="{00000000-0005-0000-0000-0000320B0000}"/>
    <cellStyle name="ОбСмета 50" xfId="2868" xr:uid="{00000000-0005-0000-0000-0000330B0000}"/>
    <cellStyle name="ОбСмета 51" xfId="2869" xr:uid="{00000000-0005-0000-0000-0000340B0000}"/>
    <cellStyle name="ОбСмета 52" xfId="2870" xr:uid="{00000000-0005-0000-0000-0000350B0000}"/>
    <cellStyle name="ОбСмета 53" xfId="2871" xr:uid="{00000000-0005-0000-0000-0000360B0000}"/>
    <cellStyle name="ОбСмета 54" xfId="2872" xr:uid="{00000000-0005-0000-0000-0000370B0000}"/>
    <cellStyle name="ОбСмета 55" xfId="2873" xr:uid="{00000000-0005-0000-0000-0000380B0000}"/>
    <cellStyle name="ОбСмета 56" xfId="2874" xr:uid="{00000000-0005-0000-0000-0000390B0000}"/>
    <cellStyle name="ОбСмета 57" xfId="2875" xr:uid="{00000000-0005-0000-0000-00003A0B0000}"/>
    <cellStyle name="ОбСмета 58" xfId="2876" xr:uid="{00000000-0005-0000-0000-00003B0B0000}"/>
    <cellStyle name="ОбСмета 59" xfId="2877" xr:uid="{00000000-0005-0000-0000-00003C0B0000}"/>
    <cellStyle name="ОбСмета 6" xfId="2878" xr:uid="{00000000-0005-0000-0000-00003D0B0000}"/>
    <cellStyle name="ОбСмета 60" xfId="2879" xr:uid="{00000000-0005-0000-0000-00003E0B0000}"/>
    <cellStyle name="ОбСмета 61" xfId="2880" xr:uid="{00000000-0005-0000-0000-00003F0B0000}"/>
    <cellStyle name="ОбСмета 62" xfId="2881" xr:uid="{00000000-0005-0000-0000-0000400B0000}"/>
    <cellStyle name="ОбСмета 63" xfId="2882" xr:uid="{00000000-0005-0000-0000-0000410B0000}"/>
    <cellStyle name="ОбСмета 64" xfId="2883" xr:uid="{00000000-0005-0000-0000-0000420B0000}"/>
    <cellStyle name="ОбСмета 65" xfId="2884" xr:uid="{00000000-0005-0000-0000-0000430B0000}"/>
    <cellStyle name="ОбСмета 66" xfId="2885" xr:uid="{00000000-0005-0000-0000-0000440B0000}"/>
    <cellStyle name="ОбСмета 67" xfId="2886" xr:uid="{00000000-0005-0000-0000-0000450B0000}"/>
    <cellStyle name="ОбСмета 68" xfId="2887" xr:uid="{00000000-0005-0000-0000-0000460B0000}"/>
    <cellStyle name="ОбСмета 69" xfId="2888" xr:uid="{00000000-0005-0000-0000-0000470B0000}"/>
    <cellStyle name="ОбСмета 7" xfId="2889" xr:uid="{00000000-0005-0000-0000-0000480B0000}"/>
    <cellStyle name="ОбСмета 70" xfId="2890" xr:uid="{00000000-0005-0000-0000-0000490B0000}"/>
    <cellStyle name="ОбСмета 71" xfId="2891" xr:uid="{00000000-0005-0000-0000-00004A0B0000}"/>
    <cellStyle name="ОбСмета 72" xfId="2892" xr:uid="{00000000-0005-0000-0000-00004B0B0000}"/>
    <cellStyle name="ОбСмета 73" xfId="2893" xr:uid="{00000000-0005-0000-0000-00004C0B0000}"/>
    <cellStyle name="ОбСмета 74" xfId="2894" xr:uid="{00000000-0005-0000-0000-00004D0B0000}"/>
    <cellStyle name="ОбСмета 75" xfId="2895" xr:uid="{00000000-0005-0000-0000-00004E0B0000}"/>
    <cellStyle name="ОбСмета 76" xfId="2896" xr:uid="{00000000-0005-0000-0000-00004F0B0000}"/>
    <cellStyle name="ОбСмета 8" xfId="2897" xr:uid="{00000000-0005-0000-0000-0000500B0000}"/>
    <cellStyle name="ОбСмета 9" xfId="2898" xr:uid="{00000000-0005-0000-0000-0000510B0000}"/>
    <cellStyle name="Обычный" xfId="0" builtinId="0"/>
    <cellStyle name="Обычный 10" xfId="2899" xr:uid="{00000000-0005-0000-0000-0000530B0000}"/>
    <cellStyle name="Обычный 10 10 2 2" xfId="2900" xr:uid="{00000000-0005-0000-0000-0000540B0000}"/>
    <cellStyle name="Обычный 10 10 2 2 2" xfId="2901" xr:uid="{00000000-0005-0000-0000-0000550B0000}"/>
    <cellStyle name="Обычный 10 11 2 2" xfId="2902" xr:uid="{00000000-0005-0000-0000-0000560B0000}"/>
    <cellStyle name="Обычный 10 11 2 2 2" xfId="2903" xr:uid="{00000000-0005-0000-0000-0000570B0000}"/>
    <cellStyle name="Обычный 10 2" xfId="2904" xr:uid="{00000000-0005-0000-0000-0000580B0000}"/>
    <cellStyle name="Обычный 10 2 2" xfId="2905" xr:uid="{00000000-0005-0000-0000-0000590B0000}"/>
    <cellStyle name="Обычный 10 2 2 2" xfId="2906" xr:uid="{00000000-0005-0000-0000-00005A0B0000}"/>
    <cellStyle name="Обычный 10 2 3" xfId="2907" xr:uid="{00000000-0005-0000-0000-00005B0B0000}"/>
    <cellStyle name="Обычный 10 3" xfId="2908" xr:uid="{00000000-0005-0000-0000-00005C0B0000}"/>
    <cellStyle name="Обычный 10 3 2" xfId="2909" xr:uid="{00000000-0005-0000-0000-00005D0B0000}"/>
    <cellStyle name="Обычный 10 4" xfId="2910" xr:uid="{00000000-0005-0000-0000-00005E0B0000}"/>
    <cellStyle name="Обычный 10 5" xfId="2911" xr:uid="{00000000-0005-0000-0000-00005F0B0000}"/>
    <cellStyle name="Обычный 100" xfId="2912" xr:uid="{00000000-0005-0000-0000-0000600B0000}"/>
    <cellStyle name="Обычный 100 2" xfId="2913" xr:uid="{00000000-0005-0000-0000-0000610B0000}"/>
    <cellStyle name="Обычный 100 2 2" xfId="2914" xr:uid="{00000000-0005-0000-0000-0000620B0000}"/>
    <cellStyle name="Обычный 100 2 2 2" xfId="2915" xr:uid="{00000000-0005-0000-0000-0000630B0000}"/>
    <cellStyle name="Обычный 100 2 2 2 2" xfId="2916" xr:uid="{00000000-0005-0000-0000-0000640B0000}"/>
    <cellStyle name="Обычный 100 2 2 3" xfId="2917" xr:uid="{00000000-0005-0000-0000-0000650B0000}"/>
    <cellStyle name="Обычный 100 2 3" xfId="2918" xr:uid="{00000000-0005-0000-0000-0000660B0000}"/>
    <cellStyle name="Обычный 100 2 3 2" xfId="2919" xr:uid="{00000000-0005-0000-0000-0000670B0000}"/>
    <cellStyle name="Обычный 100 2 4" xfId="2920" xr:uid="{00000000-0005-0000-0000-0000680B0000}"/>
    <cellStyle name="Обычный 100 2 5" xfId="2921" xr:uid="{00000000-0005-0000-0000-0000690B0000}"/>
    <cellStyle name="Обычный 100 3" xfId="2922" xr:uid="{00000000-0005-0000-0000-00006A0B0000}"/>
    <cellStyle name="Обычный 100 3 2" xfId="2923" xr:uid="{00000000-0005-0000-0000-00006B0B0000}"/>
    <cellStyle name="Обычный 100 3 2 2" xfId="2924" xr:uid="{00000000-0005-0000-0000-00006C0B0000}"/>
    <cellStyle name="Обычный 100 3 2 2 2" xfId="2925" xr:uid="{00000000-0005-0000-0000-00006D0B0000}"/>
    <cellStyle name="Обычный 100 3 2 3" xfId="2926" xr:uid="{00000000-0005-0000-0000-00006E0B0000}"/>
    <cellStyle name="Обычный 100 3 3" xfId="2927" xr:uid="{00000000-0005-0000-0000-00006F0B0000}"/>
    <cellStyle name="Обычный 100 3 3 2" xfId="2928" xr:uid="{00000000-0005-0000-0000-0000700B0000}"/>
    <cellStyle name="Обычный 100 3 4" xfId="2929" xr:uid="{00000000-0005-0000-0000-0000710B0000}"/>
    <cellStyle name="Обычный 100 3 5" xfId="2930" xr:uid="{00000000-0005-0000-0000-0000720B0000}"/>
    <cellStyle name="Обычный 101" xfId="2931" xr:uid="{00000000-0005-0000-0000-0000730B0000}"/>
    <cellStyle name="Обычный 101 2" xfId="2932" xr:uid="{00000000-0005-0000-0000-0000740B0000}"/>
    <cellStyle name="Обычный 101 2 2" xfId="2933" xr:uid="{00000000-0005-0000-0000-0000750B0000}"/>
    <cellStyle name="Обычный 101 2 2 2" xfId="2934" xr:uid="{00000000-0005-0000-0000-0000760B0000}"/>
    <cellStyle name="Обычный 101 2 2 2 2" xfId="2935" xr:uid="{00000000-0005-0000-0000-0000770B0000}"/>
    <cellStyle name="Обычный 101 2 2 3" xfId="2936" xr:uid="{00000000-0005-0000-0000-0000780B0000}"/>
    <cellStyle name="Обычный 101 2 3" xfId="2937" xr:uid="{00000000-0005-0000-0000-0000790B0000}"/>
    <cellStyle name="Обычный 101 2 3 2" xfId="2938" xr:uid="{00000000-0005-0000-0000-00007A0B0000}"/>
    <cellStyle name="Обычный 101 2 4" xfId="2939" xr:uid="{00000000-0005-0000-0000-00007B0B0000}"/>
    <cellStyle name="Обычный 101 2 5" xfId="2940" xr:uid="{00000000-0005-0000-0000-00007C0B0000}"/>
    <cellStyle name="Обычный 101 3" xfId="2941" xr:uid="{00000000-0005-0000-0000-00007D0B0000}"/>
    <cellStyle name="Обычный 101 3 2" xfId="2942" xr:uid="{00000000-0005-0000-0000-00007E0B0000}"/>
    <cellStyle name="Обычный 101 3 2 2" xfId="2943" xr:uid="{00000000-0005-0000-0000-00007F0B0000}"/>
    <cellStyle name="Обычный 101 3 2 2 2" xfId="2944" xr:uid="{00000000-0005-0000-0000-0000800B0000}"/>
    <cellStyle name="Обычный 101 3 2 3" xfId="2945" xr:uid="{00000000-0005-0000-0000-0000810B0000}"/>
    <cellStyle name="Обычный 101 3 3" xfId="2946" xr:uid="{00000000-0005-0000-0000-0000820B0000}"/>
    <cellStyle name="Обычный 101 3 3 2" xfId="2947" xr:uid="{00000000-0005-0000-0000-0000830B0000}"/>
    <cellStyle name="Обычный 101 3 4" xfId="2948" xr:uid="{00000000-0005-0000-0000-0000840B0000}"/>
    <cellStyle name="Обычный 101 3 5" xfId="2949" xr:uid="{00000000-0005-0000-0000-0000850B0000}"/>
    <cellStyle name="Обычный 102" xfId="2950" xr:uid="{00000000-0005-0000-0000-0000860B0000}"/>
    <cellStyle name="Обычный 102 2" xfId="2951" xr:uid="{00000000-0005-0000-0000-0000870B0000}"/>
    <cellStyle name="Обычный 102 2 2" xfId="2952" xr:uid="{00000000-0005-0000-0000-0000880B0000}"/>
    <cellStyle name="Обычный 102 2 2 2" xfId="2953" xr:uid="{00000000-0005-0000-0000-0000890B0000}"/>
    <cellStyle name="Обычный 102 2 2 2 2" xfId="2954" xr:uid="{00000000-0005-0000-0000-00008A0B0000}"/>
    <cellStyle name="Обычный 102 2 2 3" xfId="2955" xr:uid="{00000000-0005-0000-0000-00008B0B0000}"/>
    <cellStyle name="Обычный 102 2 3" xfId="2956" xr:uid="{00000000-0005-0000-0000-00008C0B0000}"/>
    <cellStyle name="Обычный 102 2 3 2" xfId="2957" xr:uid="{00000000-0005-0000-0000-00008D0B0000}"/>
    <cellStyle name="Обычный 102 2 4" xfId="2958" xr:uid="{00000000-0005-0000-0000-00008E0B0000}"/>
    <cellStyle name="Обычный 102 2 5" xfId="2959" xr:uid="{00000000-0005-0000-0000-00008F0B0000}"/>
    <cellStyle name="Обычный 102 3" xfId="2960" xr:uid="{00000000-0005-0000-0000-0000900B0000}"/>
    <cellStyle name="Обычный 102 3 2" xfId="2961" xr:uid="{00000000-0005-0000-0000-0000910B0000}"/>
    <cellStyle name="Обычный 102 3 2 2" xfId="2962" xr:uid="{00000000-0005-0000-0000-0000920B0000}"/>
    <cellStyle name="Обычный 102 3 2 2 2" xfId="2963" xr:uid="{00000000-0005-0000-0000-0000930B0000}"/>
    <cellStyle name="Обычный 102 3 2 3" xfId="2964" xr:uid="{00000000-0005-0000-0000-0000940B0000}"/>
    <cellStyle name="Обычный 102 3 3" xfId="2965" xr:uid="{00000000-0005-0000-0000-0000950B0000}"/>
    <cellStyle name="Обычный 102 3 3 2" xfId="2966" xr:uid="{00000000-0005-0000-0000-0000960B0000}"/>
    <cellStyle name="Обычный 102 3 4" xfId="2967" xr:uid="{00000000-0005-0000-0000-0000970B0000}"/>
    <cellStyle name="Обычный 102 3 5" xfId="2968" xr:uid="{00000000-0005-0000-0000-0000980B0000}"/>
    <cellStyle name="Обычный 103" xfId="2969" xr:uid="{00000000-0005-0000-0000-0000990B0000}"/>
    <cellStyle name="Обычный 103 2" xfId="2970" xr:uid="{00000000-0005-0000-0000-00009A0B0000}"/>
    <cellStyle name="Обычный 103 2 2" xfId="2971" xr:uid="{00000000-0005-0000-0000-00009B0B0000}"/>
    <cellStyle name="Обычный 103 2 2 2" xfId="2972" xr:uid="{00000000-0005-0000-0000-00009C0B0000}"/>
    <cellStyle name="Обычный 103 2 2 2 2" xfId="2973" xr:uid="{00000000-0005-0000-0000-00009D0B0000}"/>
    <cellStyle name="Обычный 103 2 2 3" xfId="2974" xr:uid="{00000000-0005-0000-0000-00009E0B0000}"/>
    <cellStyle name="Обычный 103 2 3" xfId="2975" xr:uid="{00000000-0005-0000-0000-00009F0B0000}"/>
    <cellStyle name="Обычный 103 2 3 2" xfId="2976" xr:uid="{00000000-0005-0000-0000-0000A00B0000}"/>
    <cellStyle name="Обычный 103 2 4" xfId="2977" xr:uid="{00000000-0005-0000-0000-0000A10B0000}"/>
    <cellStyle name="Обычный 103 2 5" xfId="2978" xr:uid="{00000000-0005-0000-0000-0000A20B0000}"/>
    <cellStyle name="Обычный 103 3" xfId="2979" xr:uid="{00000000-0005-0000-0000-0000A30B0000}"/>
    <cellStyle name="Обычный 103 3 2" xfId="2980" xr:uid="{00000000-0005-0000-0000-0000A40B0000}"/>
    <cellStyle name="Обычный 103 3 2 2" xfId="2981" xr:uid="{00000000-0005-0000-0000-0000A50B0000}"/>
    <cellStyle name="Обычный 103 3 2 2 2" xfId="2982" xr:uid="{00000000-0005-0000-0000-0000A60B0000}"/>
    <cellStyle name="Обычный 103 3 2 3" xfId="2983" xr:uid="{00000000-0005-0000-0000-0000A70B0000}"/>
    <cellStyle name="Обычный 103 3 3" xfId="2984" xr:uid="{00000000-0005-0000-0000-0000A80B0000}"/>
    <cellStyle name="Обычный 103 3 3 2" xfId="2985" xr:uid="{00000000-0005-0000-0000-0000A90B0000}"/>
    <cellStyle name="Обычный 103 3 4" xfId="2986" xr:uid="{00000000-0005-0000-0000-0000AA0B0000}"/>
    <cellStyle name="Обычный 103 3 5" xfId="2987" xr:uid="{00000000-0005-0000-0000-0000AB0B0000}"/>
    <cellStyle name="Обычный 104" xfId="2988" xr:uid="{00000000-0005-0000-0000-0000AC0B0000}"/>
    <cellStyle name="Обычный 104 2" xfId="2989" xr:uid="{00000000-0005-0000-0000-0000AD0B0000}"/>
    <cellStyle name="Обычный 104 2 2" xfId="2990" xr:uid="{00000000-0005-0000-0000-0000AE0B0000}"/>
    <cellStyle name="Обычный 104 2 2 2" xfId="2991" xr:uid="{00000000-0005-0000-0000-0000AF0B0000}"/>
    <cellStyle name="Обычный 104 2 2 2 2" xfId="2992" xr:uid="{00000000-0005-0000-0000-0000B00B0000}"/>
    <cellStyle name="Обычный 104 2 2 3" xfId="2993" xr:uid="{00000000-0005-0000-0000-0000B10B0000}"/>
    <cellStyle name="Обычный 104 2 3" xfId="2994" xr:uid="{00000000-0005-0000-0000-0000B20B0000}"/>
    <cellStyle name="Обычный 104 2 3 2" xfId="2995" xr:uid="{00000000-0005-0000-0000-0000B30B0000}"/>
    <cellStyle name="Обычный 104 2 4" xfId="2996" xr:uid="{00000000-0005-0000-0000-0000B40B0000}"/>
    <cellStyle name="Обычный 104 2 5" xfId="2997" xr:uid="{00000000-0005-0000-0000-0000B50B0000}"/>
    <cellStyle name="Обычный 104 3" xfId="2998" xr:uid="{00000000-0005-0000-0000-0000B60B0000}"/>
    <cellStyle name="Обычный 104 3 2" xfId="2999" xr:uid="{00000000-0005-0000-0000-0000B70B0000}"/>
    <cellStyle name="Обычный 104 3 2 2" xfId="3000" xr:uid="{00000000-0005-0000-0000-0000B80B0000}"/>
    <cellStyle name="Обычный 104 3 2 2 2" xfId="3001" xr:uid="{00000000-0005-0000-0000-0000B90B0000}"/>
    <cellStyle name="Обычный 104 3 2 3" xfId="3002" xr:uid="{00000000-0005-0000-0000-0000BA0B0000}"/>
    <cellStyle name="Обычный 104 3 3" xfId="3003" xr:uid="{00000000-0005-0000-0000-0000BB0B0000}"/>
    <cellStyle name="Обычный 104 3 3 2" xfId="3004" xr:uid="{00000000-0005-0000-0000-0000BC0B0000}"/>
    <cellStyle name="Обычный 104 3 4" xfId="3005" xr:uid="{00000000-0005-0000-0000-0000BD0B0000}"/>
    <cellStyle name="Обычный 104 3 5" xfId="3006" xr:uid="{00000000-0005-0000-0000-0000BE0B0000}"/>
    <cellStyle name="Обычный 105" xfId="3007" xr:uid="{00000000-0005-0000-0000-0000BF0B0000}"/>
    <cellStyle name="Обычный 105 2" xfId="3008" xr:uid="{00000000-0005-0000-0000-0000C00B0000}"/>
    <cellStyle name="Обычный 105 2 2" xfId="3009" xr:uid="{00000000-0005-0000-0000-0000C10B0000}"/>
    <cellStyle name="Обычный 105 2 2 2" xfId="3010" xr:uid="{00000000-0005-0000-0000-0000C20B0000}"/>
    <cellStyle name="Обычный 105 2 2 2 2" xfId="3011" xr:uid="{00000000-0005-0000-0000-0000C30B0000}"/>
    <cellStyle name="Обычный 105 2 2 3" xfId="3012" xr:uid="{00000000-0005-0000-0000-0000C40B0000}"/>
    <cellStyle name="Обычный 105 2 3" xfId="3013" xr:uid="{00000000-0005-0000-0000-0000C50B0000}"/>
    <cellStyle name="Обычный 105 2 3 2" xfId="3014" xr:uid="{00000000-0005-0000-0000-0000C60B0000}"/>
    <cellStyle name="Обычный 105 2 4" xfId="3015" xr:uid="{00000000-0005-0000-0000-0000C70B0000}"/>
    <cellStyle name="Обычный 105 2 5" xfId="3016" xr:uid="{00000000-0005-0000-0000-0000C80B0000}"/>
    <cellStyle name="Обычный 105 3" xfId="3017" xr:uid="{00000000-0005-0000-0000-0000C90B0000}"/>
    <cellStyle name="Обычный 105 3 2" xfId="3018" xr:uid="{00000000-0005-0000-0000-0000CA0B0000}"/>
    <cellStyle name="Обычный 105 3 2 2" xfId="3019" xr:uid="{00000000-0005-0000-0000-0000CB0B0000}"/>
    <cellStyle name="Обычный 105 3 2 2 2" xfId="3020" xr:uid="{00000000-0005-0000-0000-0000CC0B0000}"/>
    <cellStyle name="Обычный 105 3 2 3" xfId="3021" xr:uid="{00000000-0005-0000-0000-0000CD0B0000}"/>
    <cellStyle name="Обычный 105 3 3" xfId="3022" xr:uid="{00000000-0005-0000-0000-0000CE0B0000}"/>
    <cellStyle name="Обычный 105 3 3 2" xfId="3023" xr:uid="{00000000-0005-0000-0000-0000CF0B0000}"/>
    <cellStyle name="Обычный 105 3 4" xfId="3024" xr:uid="{00000000-0005-0000-0000-0000D00B0000}"/>
    <cellStyle name="Обычный 105 3 5" xfId="3025" xr:uid="{00000000-0005-0000-0000-0000D10B0000}"/>
    <cellStyle name="Обычный 105 4" xfId="3026" xr:uid="{00000000-0005-0000-0000-0000D20B0000}"/>
    <cellStyle name="Обычный 105 4 2" xfId="3027" xr:uid="{00000000-0005-0000-0000-0000D30B0000}"/>
    <cellStyle name="Обычный 105 4 2 2" xfId="3028" xr:uid="{00000000-0005-0000-0000-0000D40B0000}"/>
    <cellStyle name="Обычный 105 4 2 2 2" xfId="3029" xr:uid="{00000000-0005-0000-0000-0000D50B0000}"/>
    <cellStyle name="Обычный 105 4 2 3" xfId="3030" xr:uid="{00000000-0005-0000-0000-0000D60B0000}"/>
    <cellStyle name="Обычный 105 4 3" xfId="3031" xr:uid="{00000000-0005-0000-0000-0000D70B0000}"/>
    <cellStyle name="Обычный 105 4 3 2" xfId="3032" xr:uid="{00000000-0005-0000-0000-0000D80B0000}"/>
    <cellStyle name="Обычный 105 4 4" xfId="3033" xr:uid="{00000000-0005-0000-0000-0000D90B0000}"/>
    <cellStyle name="Обычный 105 4 5" xfId="3034" xr:uid="{00000000-0005-0000-0000-0000DA0B0000}"/>
    <cellStyle name="Обычный 105 5" xfId="3035" xr:uid="{00000000-0005-0000-0000-0000DB0B0000}"/>
    <cellStyle name="Обычный 105 5 2" xfId="3036" xr:uid="{00000000-0005-0000-0000-0000DC0B0000}"/>
    <cellStyle name="Обычный 105 5 2 2" xfId="3037" xr:uid="{00000000-0005-0000-0000-0000DD0B0000}"/>
    <cellStyle name="Обычный 105 5 2 2 2" xfId="3038" xr:uid="{00000000-0005-0000-0000-0000DE0B0000}"/>
    <cellStyle name="Обычный 105 5 2 3" xfId="3039" xr:uid="{00000000-0005-0000-0000-0000DF0B0000}"/>
    <cellStyle name="Обычный 105 5 3" xfId="3040" xr:uid="{00000000-0005-0000-0000-0000E00B0000}"/>
    <cellStyle name="Обычный 105 5 3 2" xfId="3041" xr:uid="{00000000-0005-0000-0000-0000E10B0000}"/>
    <cellStyle name="Обычный 105 5 4" xfId="3042" xr:uid="{00000000-0005-0000-0000-0000E20B0000}"/>
    <cellStyle name="Обычный 105 5 5" xfId="3043" xr:uid="{00000000-0005-0000-0000-0000E30B0000}"/>
    <cellStyle name="Обычный 106" xfId="3044" xr:uid="{00000000-0005-0000-0000-0000E40B0000}"/>
    <cellStyle name="Обычный 106 2" xfId="3045" xr:uid="{00000000-0005-0000-0000-0000E50B0000}"/>
    <cellStyle name="Обычный 106 2 2" xfId="3046" xr:uid="{00000000-0005-0000-0000-0000E60B0000}"/>
    <cellStyle name="Обычный 106 2 2 2" xfId="3047" xr:uid="{00000000-0005-0000-0000-0000E70B0000}"/>
    <cellStyle name="Обычный 106 2 2 2 2" xfId="3048" xr:uid="{00000000-0005-0000-0000-0000E80B0000}"/>
    <cellStyle name="Обычный 106 2 2 3" xfId="3049" xr:uid="{00000000-0005-0000-0000-0000E90B0000}"/>
    <cellStyle name="Обычный 106 2 3" xfId="3050" xr:uid="{00000000-0005-0000-0000-0000EA0B0000}"/>
    <cellStyle name="Обычный 106 2 3 2" xfId="3051" xr:uid="{00000000-0005-0000-0000-0000EB0B0000}"/>
    <cellStyle name="Обычный 106 2 4" xfId="3052" xr:uid="{00000000-0005-0000-0000-0000EC0B0000}"/>
    <cellStyle name="Обычный 106 2 5" xfId="3053" xr:uid="{00000000-0005-0000-0000-0000ED0B0000}"/>
    <cellStyle name="Обычный 106 3" xfId="3054" xr:uid="{00000000-0005-0000-0000-0000EE0B0000}"/>
    <cellStyle name="Обычный 106 3 2" xfId="3055" xr:uid="{00000000-0005-0000-0000-0000EF0B0000}"/>
    <cellStyle name="Обычный 106 3 2 2" xfId="3056" xr:uid="{00000000-0005-0000-0000-0000F00B0000}"/>
    <cellStyle name="Обычный 106 3 2 2 2" xfId="3057" xr:uid="{00000000-0005-0000-0000-0000F10B0000}"/>
    <cellStyle name="Обычный 106 3 2 3" xfId="3058" xr:uid="{00000000-0005-0000-0000-0000F20B0000}"/>
    <cellStyle name="Обычный 106 3 3" xfId="3059" xr:uid="{00000000-0005-0000-0000-0000F30B0000}"/>
    <cellStyle name="Обычный 106 3 3 2" xfId="3060" xr:uid="{00000000-0005-0000-0000-0000F40B0000}"/>
    <cellStyle name="Обычный 106 3 4" xfId="3061" xr:uid="{00000000-0005-0000-0000-0000F50B0000}"/>
    <cellStyle name="Обычный 106 3 5" xfId="3062" xr:uid="{00000000-0005-0000-0000-0000F60B0000}"/>
    <cellStyle name="Обычный 107" xfId="8745" xr:uid="{22E224B7-E686-4424-BCB5-BB2C9F2A83FC}"/>
    <cellStyle name="Обычный 107 2" xfId="3063" xr:uid="{00000000-0005-0000-0000-0000F70B0000}"/>
    <cellStyle name="Обычный 107 2 2" xfId="3064" xr:uid="{00000000-0005-0000-0000-0000F80B0000}"/>
    <cellStyle name="Обычный 107 2 2 2" xfId="3065" xr:uid="{00000000-0005-0000-0000-0000F90B0000}"/>
    <cellStyle name="Обычный 107 2 2 2 2" xfId="3066" xr:uid="{00000000-0005-0000-0000-0000FA0B0000}"/>
    <cellStyle name="Обычный 107 2 2 3" xfId="3067" xr:uid="{00000000-0005-0000-0000-0000FB0B0000}"/>
    <cellStyle name="Обычный 107 2 3" xfId="3068" xr:uid="{00000000-0005-0000-0000-0000FC0B0000}"/>
    <cellStyle name="Обычный 107 2 3 2" xfId="3069" xr:uid="{00000000-0005-0000-0000-0000FD0B0000}"/>
    <cellStyle name="Обычный 107 2 4" xfId="3070" xr:uid="{00000000-0005-0000-0000-0000FE0B0000}"/>
    <cellStyle name="Обычный 107 2 5" xfId="3071" xr:uid="{00000000-0005-0000-0000-0000FF0B0000}"/>
    <cellStyle name="Обычный 107 3" xfId="3072" xr:uid="{00000000-0005-0000-0000-0000000C0000}"/>
    <cellStyle name="Обычный 107 3 2" xfId="3073" xr:uid="{00000000-0005-0000-0000-0000010C0000}"/>
    <cellStyle name="Обычный 107 3 2 2" xfId="3074" xr:uid="{00000000-0005-0000-0000-0000020C0000}"/>
    <cellStyle name="Обычный 107 3 2 2 2" xfId="3075" xr:uid="{00000000-0005-0000-0000-0000030C0000}"/>
    <cellStyle name="Обычный 107 3 2 3" xfId="3076" xr:uid="{00000000-0005-0000-0000-0000040C0000}"/>
    <cellStyle name="Обычный 107 3 3" xfId="3077" xr:uid="{00000000-0005-0000-0000-0000050C0000}"/>
    <cellStyle name="Обычный 107 3 3 2" xfId="3078" xr:uid="{00000000-0005-0000-0000-0000060C0000}"/>
    <cellStyle name="Обычный 107 3 4" xfId="3079" xr:uid="{00000000-0005-0000-0000-0000070C0000}"/>
    <cellStyle name="Обычный 107 3 5" xfId="3080" xr:uid="{00000000-0005-0000-0000-0000080C0000}"/>
    <cellStyle name="Обычный 108" xfId="8746" xr:uid="{E6C57A5D-6241-4B44-A4CB-A55902A81D96}"/>
    <cellStyle name="Обычный 108 2" xfId="3081" xr:uid="{00000000-0005-0000-0000-0000090C0000}"/>
    <cellStyle name="Обычный 108 2 2" xfId="3082" xr:uid="{00000000-0005-0000-0000-00000A0C0000}"/>
    <cellStyle name="Обычный 108 2 2 2" xfId="3083" xr:uid="{00000000-0005-0000-0000-00000B0C0000}"/>
    <cellStyle name="Обычный 108 2 2 2 2" xfId="3084" xr:uid="{00000000-0005-0000-0000-00000C0C0000}"/>
    <cellStyle name="Обычный 108 2 2 3" xfId="3085" xr:uid="{00000000-0005-0000-0000-00000D0C0000}"/>
    <cellStyle name="Обычный 108 2 3" xfId="3086" xr:uid="{00000000-0005-0000-0000-00000E0C0000}"/>
    <cellStyle name="Обычный 108 2 3 2" xfId="3087" xr:uid="{00000000-0005-0000-0000-00000F0C0000}"/>
    <cellStyle name="Обычный 108 2 4" xfId="3088" xr:uid="{00000000-0005-0000-0000-0000100C0000}"/>
    <cellStyle name="Обычный 108 2 5" xfId="3089" xr:uid="{00000000-0005-0000-0000-0000110C0000}"/>
    <cellStyle name="Обычный 108 3" xfId="3090" xr:uid="{00000000-0005-0000-0000-0000120C0000}"/>
    <cellStyle name="Обычный 108 3 2" xfId="3091" xr:uid="{00000000-0005-0000-0000-0000130C0000}"/>
    <cellStyle name="Обычный 108 3 2 2" xfId="3092" xr:uid="{00000000-0005-0000-0000-0000140C0000}"/>
    <cellStyle name="Обычный 108 3 2 2 2" xfId="3093" xr:uid="{00000000-0005-0000-0000-0000150C0000}"/>
    <cellStyle name="Обычный 108 3 2 3" xfId="3094" xr:uid="{00000000-0005-0000-0000-0000160C0000}"/>
    <cellStyle name="Обычный 108 3 3" xfId="3095" xr:uid="{00000000-0005-0000-0000-0000170C0000}"/>
    <cellStyle name="Обычный 108 3 3 2" xfId="3096" xr:uid="{00000000-0005-0000-0000-0000180C0000}"/>
    <cellStyle name="Обычный 108 3 4" xfId="3097" xr:uid="{00000000-0005-0000-0000-0000190C0000}"/>
    <cellStyle name="Обычный 108 3 5" xfId="3098" xr:uid="{00000000-0005-0000-0000-00001A0C0000}"/>
    <cellStyle name="Обычный 109 2" xfId="3099" xr:uid="{00000000-0005-0000-0000-00001B0C0000}"/>
    <cellStyle name="Обычный 109 2 2" xfId="3100" xr:uid="{00000000-0005-0000-0000-00001C0C0000}"/>
    <cellStyle name="Обычный 109 2 2 2" xfId="3101" xr:uid="{00000000-0005-0000-0000-00001D0C0000}"/>
    <cellStyle name="Обычный 109 2 2 2 2" xfId="3102" xr:uid="{00000000-0005-0000-0000-00001E0C0000}"/>
    <cellStyle name="Обычный 109 2 2 3" xfId="3103" xr:uid="{00000000-0005-0000-0000-00001F0C0000}"/>
    <cellStyle name="Обычный 109 2 3" xfId="3104" xr:uid="{00000000-0005-0000-0000-0000200C0000}"/>
    <cellStyle name="Обычный 109 2 3 2" xfId="3105" xr:uid="{00000000-0005-0000-0000-0000210C0000}"/>
    <cellStyle name="Обычный 109 2 4" xfId="3106" xr:uid="{00000000-0005-0000-0000-0000220C0000}"/>
    <cellStyle name="Обычный 109 2 5" xfId="3107" xr:uid="{00000000-0005-0000-0000-0000230C0000}"/>
    <cellStyle name="Обычный 109 3" xfId="3108" xr:uid="{00000000-0005-0000-0000-0000240C0000}"/>
    <cellStyle name="Обычный 109 3 2" xfId="3109" xr:uid="{00000000-0005-0000-0000-0000250C0000}"/>
    <cellStyle name="Обычный 109 3 2 2" xfId="3110" xr:uid="{00000000-0005-0000-0000-0000260C0000}"/>
    <cellStyle name="Обычный 109 3 2 2 2" xfId="3111" xr:uid="{00000000-0005-0000-0000-0000270C0000}"/>
    <cellStyle name="Обычный 109 3 2 3" xfId="3112" xr:uid="{00000000-0005-0000-0000-0000280C0000}"/>
    <cellStyle name="Обычный 109 3 3" xfId="3113" xr:uid="{00000000-0005-0000-0000-0000290C0000}"/>
    <cellStyle name="Обычный 109 3 3 2" xfId="3114" xr:uid="{00000000-0005-0000-0000-00002A0C0000}"/>
    <cellStyle name="Обычный 109 3 4" xfId="3115" xr:uid="{00000000-0005-0000-0000-00002B0C0000}"/>
    <cellStyle name="Обычный 109 3 5" xfId="3116" xr:uid="{00000000-0005-0000-0000-00002C0C0000}"/>
    <cellStyle name="Обычный 109 4" xfId="3117" xr:uid="{00000000-0005-0000-0000-00002D0C0000}"/>
    <cellStyle name="Обычный 109 4 2" xfId="3118" xr:uid="{00000000-0005-0000-0000-00002E0C0000}"/>
    <cellStyle name="Обычный 109 4 2 2" xfId="3119" xr:uid="{00000000-0005-0000-0000-00002F0C0000}"/>
    <cellStyle name="Обычный 109 4 2 2 2" xfId="3120" xr:uid="{00000000-0005-0000-0000-0000300C0000}"/>
    <cellStyle name="Обычный 109 4 2 3" xfId="3121" xr:uid="{00000000-0005-0000-0000-0000310C0000}"/>
    <cellStyle name="Обычный 109 4 3" xfId="3122" xr:uid="{00000000-0005-0000-0000-0000320C0000}"/>
    <cellStyle name="Обычный 109 4 3 2" xfId="3123" xr:uid="{00000000-0005-0000-0000-0000330C0000}"/>
    <cellStyle name="Обычный 109 4 4" xfId="3124" xr:uid="{00000000-0005-0000-0000-0000340C0000}"/>
    <cellStyle name="Обычный 109 4 5" xfId="3125" xr:uid="{00000000-0005-0000-0000-0000350C0000}"/>
    <cellStyle name="Обычный 109 5" xfId="3126" xr:uid="{00000000-0005-0000-0000-0000360C0000}"/>
    <cellStyle name="Обычный 109 5 2" xfId="3127" xr:uid="{00000000-0005-0000-0000-0000370C0000}"/>
    <cellStyle name="Обычный 109 5 2 2" xfId="3128" xr:uid="{00000000-0005-0000-0000-0000380C0000}"/>
    <cellStyle name="Обычный 109 5 2 2 2" xfId="3129" xr:uid="{00000000-0005-0000-0000-0000390C0000}"/>
    <cellStyle name="Обычный 109 5 2 3" xfId="3130" xr:uid="{00000000-0005-0000-0000-00003A0C0000}"/>
    <cellStyle name="Обычный 109 5 3" xfId="3131" xr:uid="{00000000-0005-0000-0000-00003B0C0000}"/>
    <cellStyle name="Обычный 109 5 3 2" xfId="3132" xr:uid="{00000000-0005-0000-0000-00003C0C0000}"/>
    <cellStyle name="Обычный 109 5 4" xfId="3133" xr:uid="{00000000-0005-0000-0000-00003D0C0000}"/>
    <cellStyle name="Обычный 109 5 5" xfId="3134" xr:uid="{00000000-0005-0000-0000-00003E0C0000}"/>
    <cellStyle name="Обычный 109 6" xfId="3135" xr:uid="{00000000-0005-0000-0000-00003F0C0000}"/>
    <cellStyle name="Обычный 109 6 2" xfId="3136" xr:uid="{00000000-0005-0000-0000-0000400C0000}"/>
    <cellStyle name="Обычный 109 6 2 2" xfId="3137" xr:uid="{00000000-0005-0000-0000-0000410C0000}"/>
    <cellStyle name="Обычный 109 6 2 2 2" xfId="3138" xr:uid="{00000000-0005-0000-0000-0000420C0000}"/>
    <cellStyle name="Обычный 109 6 2 3" xfId="3139" xr:uid="{00000000-0005-0000-0000-0000430C0000}"/>
    <cellStyle name="Обычный 109 6 3" xfId="3140" xr:uid="{00000000-0005-0000-0000-0000440C0000}"/>
    <cellStyle name="Обычный 109 6 3 2" xfId="3141" xr:uid="{00000000-0005-0000-0000-0000450C0000}"/>
    <cellStyle name="Обычный 109 6 4" xfId="3142" xr:uid="{00000000-0005-0000-0000-0000460C0000}"/>
    <cellStyle name="Обычный 109 6 5" xfId="3143" xr:uid="{00000000-0005-0000-0000-0000470C0000}"/>
    <cellStyle name="Обычный 109 7" xfId="3144" xr:uid="{00000000-0005-0000-0000-0000480C0000}"/>
    <cellStyle name="Обычный 109 7 2" xfId="3145" xr:uid="{00000000-0005-0000-0000-0000490C0000}"/>
    <cellStyle name="Обычный 109 7 2 2" xfId="3146" xr:uid="{00000000-0005-0000-0000-00004A0C0000}"/>
    <cellStyle name="Обычный 109 7 2 2 2" xfId="3147" xr:uid="{00000000-0005-0000-0000-00004B0C0000}"/>
    <cellStyle name="Обычный 109 7 2 3" xfId="3148" xr:uid="{00000000-0005-0000-0000-00004C0C0000}"/>
    <cellStyle name="Обычный 109 7 3" xfId="3149" xr:uid="{00000000-0005-0000-0000-00004D0C0000}"/>
    <cellStyle name="Обычный 109 7 3 2" xfId="3150" xr:uid="{00000000-0005-0000-0000-00004E0C0000}"/>
    <cellStyle name="Обычный 109 7 4" xfId="3151" xr:uid="{00000000-0005-0000-0000-00004F0C0000}"/>
    <cellStyle name="Обычный 109 7 5" xfId="3152" xr:uid="{00000000-0005-0000-0000-0000500C0000}"/>
    <cellStyle name="Обычный 11" xfId="3153" xr:uid="{00000000-0005-0000-0000-0000510C0000}"/>
    <cellStyle name="Обычный 11 2" xfId="3154" xr:uid="{00000000-0005-0000-0000-0000520C0000}"/>
    <cellStyle name="Обычный 11 2 2" xfId="3155" xr:uid="{00000000-0005-0000-0000-0000530C0000}"/>
    <cellStyle name="Обычный 11 2 2 2" xfId="3156" xr:uid="{00000000-0005-0000-0000-0000540C0000}"/>
    <cellStyle name="Обычный 11 2 3" xfId="3157" xr:uid="{00000000-0005-0000-0000-0000550C0000}"/>
    <cellStyle name="Обычный 11 3" xfId="3158" xr:uid="{00000000-0005-0000-0000-0000560C0000}"/>
    <cellStyle name="Обычный 11 3 2" xfId="3159" xr:uid="{00000000-0005-0000-0000-0000570C0000}"/>
    <cellStyle name="Обычный 11 4" xfId="3160" xr:uid="{00000000-0005-0000-0000-0000580C0000}"/>
    <cellStyle name="Обычный 11 5" xfId="3161" xr:uid="{00000000-0005-0000-0000-0000590C0000}"/>
    <cellStyle name="Обычный 110 2" xfId="3162" xr:uid="{00000000-0005-0000-0000-00005A0C0000}"/>
    <cellStyle name="Обычный 110 2 2" xfId="3163" xr:uid="{00000000-0005-0000-0000-00005B0C0000}"/>
    <cellStyle name="Обычный 110 2 2 2" xfId="3164" xr:uid="{00000000-0005-0000-0000-00005C0C0000}"/>
    <cellStyle name="Обычный 110 2 2 2 2" xfId="3165" xr:uid="{00000000-0005-0000-0000-00005D0C0000}"/>
    <cellStyle name="Обычный 110 2 2 3" xfId="3166" xr:uid="{00000000-0005-0000-0000-00005E0C0000}"/>
    <cellStyle name="Обычный 110 2 3" xfId="3167" xr:uid="{00000000-0005-0000-0000-00005F0C0000}"/>
    <cellStyle name="Обычный 110 2 3 2" xfId="3168" xr:uid="{00000000-0005-0000-0000-0000600C0000}"/>
    <cellStyle name="Обычный 110 2 4" xfId="3169" xr:uid="{00000000-0005-0000-0000-0000610C0000}"/>
    <cellStyle name="Обычный 110 2 5" xfId="3170" xr:uid="{00000000-0005-0000-0000-0000620C0000}"/>
    <cellStyle name="Обычный 110 3" xfId="3171" xr:uid="{00000000-0005-0000-0000-0000630C0000}"/>
    <cellStyle name="Обычный 110 3 2" xfId="3172" xr:uid="{00000000-0005-0000-0000-0000640C0000}"/>
    <cellStyle name="Обычный 110 3 2 2" xfId="3173" xr:uid="{00000000-0005-0000-0000-0000650C0000}"/>
    <cellStyle name="Обычный 110 3 2 2 2" xfId="3174" xr:uid="{00000000-0005-0000-0000-0000660C0000}"/>
    <cellStyle name="Обычный 110 3 2 3" xfId="3175" xr:uid="{00000000-0005-0000-0000-0000670C0000}"/>
    <cellStyle name="Обычный 110 3 3" xfId="3176" xr:uid="{00000000-0005-0000-0000-0000680C0000}"/>
    <cellStyle name="Обычный 110 3 3 2" xfId="3177" xr:uid="{00000000-0005-0000-0000-0000690C0000}"/>
    <cellStyle name="Обычный 110 3 4" xfId="3178" xr:uid="{00000000-0005-0000-0000-00006A0C0000}"/>
    <cellStyle name="Обычный 110 3 5" xfId="3179" xr:uid="{00000000-0005-0000-0000-00006B0C0000}"/>
    <cellStyle name="Обычный 111 2" xfId="3180" xr:uid="{00000000-0005-0000-0000-00006C0C0000}"/>
    <cellStyle name="Обычный 111 2 2" xfId="3181" xr:uid="{00000000-0005-0000-0000-00006D0C0000}"/>
    <cellStyle name="Обычный 111 2 2 2" xfId="3182" xr:uid="{00000000-0005-0000-0000-00006E0C0000}"/>
    <cellStyle name="Обычный 111 2 2 2 2" xfId="3183" xr:uid="{00000000-0005-0000-0000-00006F0C0000}"/>
    <cellStyle name="Обычный 111 2 2 3" xfId="3184" xr:uid="{00000000-0005-0000-0000-0000700C0000}"/>
    <cellStyle name="Обычный 111 2 3" xfId="3185" xr:uid="{00000000-0005-0000-0000-0000710C0000}"/>
    <cellStyle name="Обычный 111 2 3 2" xfId="3186" xr:uid="{00000000-0005-0000-0000-0000720C0000}"/>
    <cellStyle name="Обычный 111 2 4" xfId="3187" xr:uid="{00000000-0005-0000-0000-0000730C0000}"/>
    <cellStyle name="Обычный 111 2 5" xfId="3188" xr:uid="{00000000-0005-0000-0000-0000740C0000}"/>
    <cellStyle name="Обычный 111 3" xfId="3189" xr:uid="{00000000-0005-0000-0000-0000750C0000}"/>
    <cellStyle name="Обычный 111 3 2" xfId="3190" xr:uid="{00000000-0005-0000-0000-0000760C0000}"/>
    <cellStyle name="Обычный 111 3 2 2" xfId="3191" xr:uid="{00000000-0005-0000-0000-0000770C0000}"/>
    <cellStyle name="Обычный 111 3 2 2 2" xfId="3192" xr:uid="{00000000-0005-0000-0000-0000780C0000}"/>
    <cellStyle name="Обычный 111 3 2 3" xfId="3193" xr:uid="{00000000-0005-0000-0000-0000790C0000}"/>
    <cellStyle name="Обычный 111 3 3" xfId="3194" xr:uid="{00000000-0005-0000-0000-00007A0C0000}"/>
    <cellStyle name="Обычный 111 3 3 2" xfId="3195" xr:uid="{00000000-0005-0000-0000-00007B0C0000}"/>
    <cellStyle name="Обычный 111 3 4" xfId="3196" xr:uid="{00000000-0005-0000-0000-00007C0C0000}"/>
    <cellStyle name="Обычный 111 3 5" xfId="3197" xr:uid="{00000000-0005-0000-0000-00007D0C0000}"/>
    <cellStyle name="Обычный 112 2" xfId="3198" xr:uid="{00000000-0005-0000-0000-00007E0C0000}"/>
    <cellStyle name="Обычный 112 2 2" xfId="3199" xr:uid="{00000000-0005-0000-0000-00007F0C0000}"/>
    <cellStyle name="Обычный 112 2 2 2" xfId="3200" xr:uid="{00000000-0005-0000-0000-0000800C0000}"/>
    <cellStyle name="Обычный 112 2 2 2 2" xfId="3201" xr:uid="{00000000-0005-0000-0000-0000810C0000}"/>
    <cellStyle name="Обычный 112 2 2 3" xfId="3202" xr:uid="{00000000-0005-0000-0000-0000820C0000}"/>
    <cellStyle name="Обычный 112 2 3" xfId="3203" xr:uid="{00000000-0005-0000-0000-0000830C0000}"/>
    <cellStyle name="Обычный 112 2 3 2" xfId="3204" xr:uid="{00000000-0005-0000-0000-0000840C0000}"/>
    <cellStyle name="Обычный 112 2 4" xfId="3205" xr:uid="{00000000-0005-0000-0000-0000850C0000}"/>
    <cellStyle name="Обычный 112 2 5" xfId="3206" xr:uid="{00000000-0005-0000-0000-0000860C0000}"/>
    <cellStyle name="Обычный 112 3" xfId="3207" xr:uid="{00000000-0005-0000-0000-0000870C0000}"/>
    <cellStyle name="Обычный 112 3 2" xfId="3208" xr:uid="{00000000-0005-0000-0000-0000880C0000}"/>
    <cellStyle name="Обычный 112 3 2 2" xfId="3209" xr:uid="{00000000-0005-0000-0000-0000890C0000}"/>
    <cellStyle name="Обычный 112 3 2 2 2" xfId="3210" xr:uid="{00000000-0005-0000-0000-00008A0C0000}"/>
    <cellStyle name="Обычный 112 3 2 3" xfId="3211" xr:uid="{00000000-0005-0000-0000-00008B0C0000}"/>
    <cellStyle name="Обычный 112 3 3" xfId="3212" xr:uid="{00000000-0005-0000-0000-00008C0C0000}"/>
    <cellStyle name="Обычный 112 3 3 2" xfId="3213" xr:uid="{00000000-0005-0000-0000-00008D0C0000}"/>
    <cellStyle name="Обычный 112 3 4" xfId="3214" xr:uid="{00000000-0005-0000-0000-00008E0C0000}"/>
    <cellStyle name="Обычный 112 3 5" xfId="3215" xr:uid="{00000000-0005-0000-0000-00008F0C0000}"/>
    <cellStyle name="Обычный 113 2" xfId="3216" xr:uid="{00000000-0005-0000-0000-0000900C0000}"/>
    <cellStyle name="Обычный 113 2 2" xfId="3217" xr:uid="{00000000-0005-0000-0000-0000910C0000}"/>
    <cellStyle name="Обычный 113 2 2 2" xfId="3218" xr:uid="{00000000-0005-0000-0000-0000920C0000}"/>
    <cellStyle name="Обычный 113 2 2 2 2" xfId="3219" xr:uid="{00000000-0005-0000-0000-0000930C0000}"/>
    <cellStyle name="Обычный 113 2 2 3" xfId="3220" xr:uid="{00000000-0005-0000-0000-0000940C0000}"/>
    <cellStyle name="Обычный 113 2 3" xfId="3221" xr:uid="{00000000-0005-0000-0000-0000950C0000}"/>
    <cellStyle name="Обычный 113 2 3 2" xfId="3222" xr:uid="{00000000-0005-0000-0000-0000960C0000}"/>
    <cellStyle name="Обычный 113 2 4" xfId="3223" xr:uid="{00000000-0005-0000-0000-0000970C0000}"/>
    <cellStyle name="Обычный 113 2 5" xfId="3224" xr:uid="{00000000-0005-0000-0000-0000980C0000}"/>
    <cellStyle name="Обычный 113 3" xfId="3225" xr:uid="{00000000-0005-0000-0000-0000990C0000}"/>
    <cellStyle name="Обычный 113 3 2" xfId="3226" xr:uid="{00000000-0005-0000-0000-00009A0C0000}"/>
    <cellStyle name="Обычный 113 3 2 2" xfId="3227" xr:uid="{00000000-0005-0000-0000-00009B0C0000}"/>
    <cellStyle name="Обычный 113 3 2 2 2" xfId="3228" xr:uid="{00000000-0005-0000-0000-00009C0C0000}"/>
    <cellStyle name="Обычный 113 3 2 3" xfId="3229" xr:uid="{00000000-0005-0000-0000-00009D0C0000}"/>
    <cellStyle name="Обычный 113 3 3" xfId="3230" xr:uid="{00000000-0005-0000-0000-00009E0C0000}"/>
    <cellStyle name="Обычный 113 3 3 2" xfId="3231" xr:uid="{00000000-0005-0000-0000-00009F0C0000}"/>
    <cellStyle name="Обычный 113 3 4" xfId="3232" xr:uid="{00000000-0005-0000-0000-0000A00C0000}"/>
    <cellStyle name="Обычный 113 3 5" xfId="3233" xr:uid="{00000000-0005-0000-0000-0000A10C0000}"/>
    <cellStyle name="Обычный 115 2" xfId="3234" xr:uid="{00000000-0005-0000-0000-0000A20C0000}"/>
    <cellStyle name="Обычный 115 2 2" xfId="3235" xr:uid="{00000000-0005-0000-0000-0000A30C0000}"/>
    <cellStyle name="Обычный 115 2 2 2" xfId="3236" xr:uid="{00000000-0005-0000-0000-0000A40C0000}"/>
    <cellStyle name="Обычный 115 2 2 2 2" xfId="3237" xr:uid="{00000000-0005-0000-0000-0000A50C0000}"/>
    <cellStyle name="Обычный 115 2 2 3" xfId="3238" xr:uid="{00000000-0005-0000-0000-0000A60C0000}"/>
    <cellStyle name="Обычный 115 2 3" xfId="3239" xr:uid="{00000000-0005-0000-0000-0000A70C0000}"/>
    <cellStyle name="Обычный 115 2 3 2" xfId="3240" xr:uid="{00000000-0005-0000-0000-0000A80C0000}"/>
    <cellStyle name="Обычный 115 2 4" xfId="3241" xr:uid="{00000000-0005-0000-0000-0000A90C0000}"/>
    <cellStyle name="Обычный 115 2 5" xfId="3242" xr:uid="{00000000-0005-0000-0000-0000AA0C0000}"/>
    <cellStyle name="Обычный 115 3" xfId="3243" xr:uid="{00000000-0005-0000-0000-0000AB0C0000}"/>
    <cellStyle name="Обычный 115 3 2" xfId="3244" xr:uid="{00000000-0005-0000-0000-0000AC0C0000}"/>
    <cellStyle name="Обычный 115 3 2 2" xfId="3245" xr:uid="{00000000-0005-0000-0000-0000AD0C0000}"/>
    <cellStyle name="Обычный 115 3 2 2 2" xfId="3246" xr:uid="{00000000-0005-0000-0000-0000AE0C0000}"/>
    <cellStyle name="Обычный 115 3 2 3" xfId="3247" xr:uid="{00000000-0005-0000-0000-0000AF0C0000}"/>
    <cellStyle name="Обычный 115 3 3" xfId="3248" xr:uid="{00000000-0005-0000-0000-0000B00C0000}"/>
    <cellStyle name="Обычный 115 3 3 2" xfId="3249" xr:uid="{00000000-0005-0000-0000-0000B10C0000}"/>
    <cellStyle name="Обычный 115 3 4" xfId="3250" xr:uid="{00000000-0005-0000-0000-0000B20C0000}"/>
    <cellStyle name="Обычный 115 3 5" xfId="3251" xr:uid="{00000000-0005-0000-0000-0000B30C0000}"/>
    <cellStyle name="Обычный 115 4" xfId="3252" xr:uid="{00000000-0005-0000-0000-0000B40C0000}"/>
    <cellStyle name="Обычный 115 4 2" xfId="3253" xr:uid="{00000000-0005-0000-0000-0000B50C0000}"/>
    <cellStyle name="Обычный 115 4 2 2" xfId="3254" xr:uid="{00000000-0005-0000-0000-0000B60C0000}"/>
    <cellStyle name="Обычный 115 4 2 2 2" xfId="3255" xr:uid="{00000000-0005-0000-0000-0000B70C0000}"/>
    <cellStyle name="Обычный 115 4 2 3" xfId="3256" xr:uid="{00000000-0005-0000-0000-0000B80C0000}"/>
    <cellStyle name="Обычный 115 4 3" xfId="3257" xr:uid="{00000000-0005-0000-0000-0000B90C0000}"/>
    <cellStyle name="Обычный 115 4 3 2" xfId="3258" xr:uid="{00000000-0005-0000-0000-0000BA0C0000}"/>
    <cellStyle name="Обычный 115 4 4" xfId="3259" xr:uid="{00000000-0005-0000-0000-0000BB0C0000}"/>
    <cellStyle name="Обычный 115 4 5" xfId="3260" xr:uid="{00000000-0005-0000-0000-0000BC0C0000}"/>
    <cellStyle name="Обычный 116 2" xfId="3261" xr:uid="{00000000-0005-0000-0000-0000BD0C0000}"/>
    <cellStyle name="Обычный 116 2 2" xfId="3262" xr:uid="{00000000-0005-0000-0000-0000BE0C0000}"/>
    <cellStyle name="Обычный 116 2 2 2" xfId="3263" xr:uid="{00000000-0005-0000-0000-0000BF0C0000}"/>
    <cellStyle name="Обычный 116 2 2 2 2" xfId="3264" xr:uid="{00000000-0005-0000-0000-0000C00C0000}"/>
    <cellStyle name="Обычный 116 2 2 3" xfId="3265" xr:uid="{00000000-0005-0000-0000-0000C10C0000}"/>
    <cellStyle name="Обычный 116 2 3" xfId="3266" xr:uid="{00000000-0005-0000-0000-0000C20C0000}"/>
    <cellStyle name="Обычный 116 2 3 2" xfId="3267" xr:uid="{00000000-0005-0000-0000-0000C30C0000}"/>
    <cellStyle name="Обычный 116 2 4" xfId="3268" xr:uid="{00000000-0005-0000-0000-0000C40C0000}"/>
    <cellStyle name="Обычный 116 2 5" xfId="3269" xr:uid="{00000000-0005-0000-0000-0000C50C0000}"/>
    <cellStyle name="Обычный 116 3" xfId="3270" xr:uid="{00000000-0005-0000-0000-0000C60C0000}"/>
    <cellStyle name="Обычный 116 3 2" xfId="3271" xr:uid="{00000000-0005-0000-0000-0000C70C0000}"/>
    <cellStyle name="Обычный 116 3 2 2" xfId="3272" xr:uid="{00000000-0005-0000-0000-0000C80C0000}"/>
    <cellStyle name="Обычный 116 3 2 2 2" xfId="3273" xr:uid="{00000000-0005-0000-0000-0000C90C0000}"/>
    <cellStyle name="Обычный 116 3 2 3" xfId="3274" xr:uid="{00000000-0005-0000-0000-0000CA0C0000}"/>
    <cellStyle name="Обычный 116 3 3" xfId="3275" xr:uid="{00000000-0005-0000-0000-0000CB0C0000}"/>
    <cellStyle name="Обычный 116 3 3 2" xfId="3276" xr:uid="{00000000-0005-0000-0000-0000CC0C0000}"/>
    <cellStyle name="Обычный 116 3 4" xfId="3277" xr:uid="{00000000-0005-0000-0000-0000CD0C0000}"/>
    <cellStyle name="Обычный 116 3 5" xfId="3278" xr:uid="{00000000-0005-0000-0000-0000CE0C0000}"/>
    <cellStyle name="Обычный 117 2" xfId="3279" xr:uid="{00000000-0005-0000-0000-0000CF0C0000}"/>
    <cellStyle name="Обычный 117 2 2" xfId="3280" xr:uid="{00000000-0005-0000-0000-0000D00C0000}"/>
    <cellStyle name="Обычный 117 2 2 2" xfId="3281" xr:uid="{00000000-0005-0000-0000-0000D10C0000}"/>
    <cellStyle name="Обычный 117 2 2 2 2" xfId="3282" xr:uid="{00000000-0005-0000-0000-0000D20C0000}"/>
    <cellStyle name="Обычный 117 2 2 3" xfId="3283" xr:uid="{00000000-0005-0000-0000-0000D30C0000}"/>
    <cellStyle name="Обычный 117 2 3" xfId="3284" xr:uid="{00000000-0005-0000-0000-0000D40C0000}"/>
    <cellStyle name="Обычный 117 2 3 2" xfId="3285" xr:uid="{00000000-0005-0000-0000-0000D50C0000}"/>
    <cellStyle name="Обычный 117 2 4" xfId="3286" xr:uid="{00000000-0005-0000-0000-0000D60C0000}"/>
    <cellStyle name="Обычный 117 2 5" xfId="3287" xr:uid="{00000000-0005-0000-0000-0000D70C0000}"/>
    <cellStyle name="Обычный 118 2" xfId="3288" xr:uid="{00000000-0005-0000-0000-0000D80C0000}"/>
    <cellStyle name="Обычный 118 2 2" xfId="3289" xr:uid="{00000000-0005-0000-0000-0000D90C0000}"/>
    <cellStyle name="Обычный 118 2 2 2" xfId="3290" xr:uid="{00000000-0005-0000-0000-0000DA0C0000}"/>
    <cellStyle name="Обычный 118 2 2 2 2" xfId="3291" xr:uid="{00000000-0005-0000-0000-0000DB0C0000}"/>
    <cellStyle name="Обычный 118 2 2 3" xfId="3292" xr:uid="{00000000-0005-0000-0000-0000DC0C0000}"/>
    <cellStyle name="Обычный 118 2 3" xfId="3293" xr:uid="{00000000-0005-0000-0000-0000DD0C0000}"/>
    <cellStyle name="Обычный 118 2 3 2" xfId="3294" xr:uid="{00000000-0005-0000-0000-0000DE0C0000}"/>
    <cellStyle name="Обычный 118 2 4" xfId="3295" xr:uid="{00000000-0005-0000-0000-0000DF0C0000}"/>
    <cellStyle name="Обычный 118 2 5" xfId="3296" xr:uid="{00000000-0005-0000-0000-0000E00C0000}"/>
    <cellStyle name="Обычный 119 2" xfId="3297" xr:uid="{00000000-0005-0000-0000-0000E10C0000}"/>
    <cellStyle name="Обычный 119 2 2" xfId="3298" xr:uid="{00000000-0005-0000-0000-0000E20C0000}"/>
    <cellStyle name="Обычный 119 2 2 2" xfId="3299" xr:uid="{00000000-0005-0000-0000-0000E30C0000}"/>
    <cellStyle name="Обычный 119 2 2 2 2" xfId="3300" xr:uid="{00000000-0005-0000-0000-0000E40C0000}"/>
    <cellStyle name="Обычный 119 2 2 3" xfId="3301" xr:uid="{00000000-0005-0000-0000-0000E50C0000}"/>
    <cellStyle name="Обычный 119 2 3" xfId="3302" xr:uid="{00000000-0005-0000-0000-0000E60C0000}"/>
    <cellStyle name="Обычный 119 2 3 2" xfId="3303" xr:uid="{00000000-0005-0000-0000-0000E70C0000}"/>
    <cellStyle name="Обычный 119 2 4" xfId="3304" xr:uid="{00000000-0005-0000-0000-0000E80C0000}"/>
    <cellStyle name="Обычный 119 2 5" xfId="3305" xr:uid="{00000000-0005-0000-0000-0000E90C0000}"/>
    <cellStyle name="Обычный 12" xfId="3306" xr:uid="{00000000-0005-0000-0000-0000EA0C0000}"/>
    <cellStyle name="Обычный 120 2" xfId="3307" xr:uid="{00000000-0005-0000-0000-0000EB0C0000}"/>
    <cellStyle name="Обычный 120 2 2" xfId="3308" xr:uid="{00000000-0005-0000-0000-0000EC0C0000}"/>
    <cellStyle name="Обычный 120 2 2 2" xfId="3309" xr:uid="{00000000-0005-0000-0000-0000ED0C0000}"/>
    <cellStyle name="Обычный 120 2 2 2 2" xfId="3310" xr:uid="{00000000-0005-0000-0000-0000EE0C0000}"/>
    <cellStyle name="Обычный 120 2 2 3" xfId="3311" xr:uid="{00000000-0005-0000-0000-0000EF0C0000}"/>
    <cellStyle name="Обычный 120 2 3" xfId="3312" xr:uid="{00000000-0005-0000-0000-0000F00C0000}"/>
    <cellStyle name="Обычный 120 2 3 2" xfId="3313" xr:uid="{00000000-0005-0000-0000-0000F10C0000}"/>
    <cellStyle name="Обычный 120 2 4" xfId="3314" xr:uid="{00000000-0005-0000-0000-0000F20C0000}"/>
    <cellStyle name="Обычный 120 2 5" xfId="3315" xr:uid="{00000000-0005-0000-0000-0000F30C0000}"/>
    <cellStyle name="Обычный 121 2" xfId="3316" xr:uid="{00000000-0005-0000-0000-0000F40C0000}"/>
    <cellStyle name="Обычный 121 2 2" xfId="3317" xr:uid="{00000000-0005-0000-0000-0000F50C0000}"/>
    <cellStyle name="Обычный 121 2 2 2" xfId="3318" xr:uid="{00000000-0005-0000-0000-0000F60C0000}"/>
    <cellStyle name="Обычный 121 2 2 2 2" xfId="3319" xr:uid="{00000000-0005-0000-0000-0000F70C0000}"/>
    <cellStyle name="Обычный 121 2 2 3" xfId="3320" xr:uid="{00000000-0005-0000-0000-0000F80C0000}"/>
    <cellStyle name="Обычный 121 2 3" xfId="3321" xr:uid="{00000000-0005-0000-0000-0000F90C0000}"/>
    <cellStyle name="Обычный 121 2 3 2" xfId="3322" xr:uid="{00000000-0005-0000-0000-0000FA0C0000}"/>
    <cellStyle name="Обычный 121 2 4" xfId="3323" xr:uid="{00000000-0005-0000-0000-0000FB0C0000}"/>
    <cellStyle name="Обычный 121 2 5" xfId="3324" xr:uid="{00000000-0005-0000-0000-0000FC0C0000}"/>
    <cellStyle name="Обычный 13" xfId="3325" xr:uid="{00000000-0005-0000-0000-0000FD0C0000}"/>
    <cellStyle name="Обычный 13 2" xfId="3326" xr:uid="{00000000-0005-0000-0000-0000FE0C0000}"/>
    <cellStyle name="Обычный 13 3" xfId="3327" xr:uid="{00000000-0005-0000-0000-0000FF0C0000}"/>
    <cellStyle name="Обычный 13 4" xfId="3328" xr:uid="{00000000-0005-0000-0000-0000000D0000}"/>
    <cellStyle name="Обычный 14" xfId="3329" xr:uid="{00000000-0005-0000-0000-0000010D0000}"/>
    <cellStyle name="Обычный 14 2" xfId="3330" xr:uid="{00000000-0005-0000-0000-0000020D0000}"/>
    <cellStyle name="Обычный 14 3" xfId="3331" xr:uid="{00000000-0005-0000-0000-0000030D0000}"/>
    <cellStyle name="Обычный 15" xfId="3332" xr:uid="{00000000-0005-0000-0000-0000040D0000}"/>
    <cellStyle name="Обычный 15 2" xfId="3333" xr:uid="{00000000-0005-0000-0000-0000050D0000}"/>
    <cellStyle name="Обычный 15 3" xfId="3334" xr:uid="{00000000-0005-0000-0000-0000060D0000}"/>
    <cellStyle name="Обычный 16" xfId="3335" xr:uid="{00000000-0005-0000-0000-0000070D0000}"/>
    <cellStyle name="Обычный 16 2" xfId="3336" xr:uid="{00000000-0005-0000-0000-0000080D0000}"/>
    <cellStyle name="Обычный 16 3" xfId="3337" xr:uid="{00000000-0005-0000-0000-0000090D0000}"/>
    <cellStyle name="Обычный 16 6" xfId="3338" xr:uid="{00000000-0005-0000-0000-00000A0D0000}"/>
    <cellStyle name="Обычный 16 6 2" xfId="3339" xr:uid="{00000000-0005-0000-0000-00000B0D0000}"/>
    <cellStyle name="Обычный 17" xfId="3340" xr:uid="{00000000-0005-0000-0000-00000C0D0000}"/>
    <cellStyle name="Обычный 17 2" xfId="3341" xr:uid="{00000000-0005-0000-0000-00000D0D0000}"/>
    <cellStyle name="Обычный 17 2 2" xfId="3342" xr:uid="{00000000-0005-0000-0000-00000E0D0000}"/>
    <cellStyle name="Обычный 17 2 2 2" xfId="3343" xr:uid="{00000000-0005-0000-0000-00000F0D0000}"/>
    <cellStyle name="Обычный 17 2 3" xfId="3344" xr:uid="{00000000-0005-0000-0000-0000100D0000}"/>
    <cellStyle name="Обычный 17 3" xfId="3345" xr:uid="{00000000-0005-0000-0000-0000110D0000}"/>
    <cellStyle name="Обычный 17 3 2" xfId="3346" xr:uid="{00000000-0005-0000-0000-0000120D0000}"/>
    <cellStyle name="Обычный 17 4" xfId="3347" xr:uid="{00000000-0005-0000-0000-0000130D0000}"/>
    <cellStyle name="Обычный 18" xfId="3348" xr:uid="{00000000-0005-0000-0000-0000140D0000}"/>
    <cellStyle name="Обычный 19" xfId="3349" xr:uid="{00000000-0005-0000-0000-0000150D0000}"/>
    <cellStyle name="Обычный 19 2" xfId="3350" xr:uid="{00000000-0005-0000-0000-0000160D0000}"/>
    <cellStyle name="Обычный 19 3" xfId="3351" xr:uid="{00000000-0005-0000-0000-0000170D0000}"/>
    <cellStyle name="Обычный 2" xfId="3352" xr:uid="{00000000-0005-0000-0000-0000180D0000}"/>
    <cellStyle name="Обычный 2 10" xfId="3353" xr:uid="{00000000-0005-0000-0000-0000190D0000}"/>
    <cellStyle name="Обычный 2 11" xfId="3354" xr:uid="{00000000-0005-0000-0000-00001A0D0000}"/>
    <cellStyle name="Обычный 2 2" xfId="3355" xr:uid="{00000000-0005-0000-0000-00001B0D0000}"/>
    <cellStyle name="Обычный 2 2 4" xfId="3356" xr:uid="{00000000-0005-0000-0000-00001C0D0000}"/>
    <cellStyle name="Обычный 2 3" xfId="3357" xr:uid="{00000000-0005-0000-0000-00001D0D0000}"/>
    <cellStyle name="Обычный 2 3 2" xfId="3358" xr:uid="{00000000-0005-0000-0000-00001E0D0000}"/>
    <cellStyle name="Обычный 2 4" xfId="3359" xr:uid="{00000000-0005-0000-0000-00001F0D0000}"/>
    <cellStyle name="Обычный 2 5" xfId="3360" xr:uid="{00000000-0005-0000-0000-0000200D0000}"/>
    <cellStyle name="Обычный 2 6" xfId="3361" xr:uid="{00000000-0005-0000-0000-0000210D0000}"/>
    <cellStyle name="Обычный 2 7" xfId="3362" xr:uid="{00000000-0005-0000-0000-0000220D0000}"/>
    <cellStyle name="Обычный 2 8" xfId="3363" xr:uid="{00000000-0005-0000-0000-0000230D0000}"/>
    <cellStyle name="Обычный 2 8 2" xfId="3364" xr:uid="{00000000-0005-0000-0000-0000240D0000}"/>
    <cellStyle name="Обычный 2 9" xfId="3365" xr:uid="{00000000-0005-0000-0000-0000250D0000}"/>
    <cellStyle name="Обычный 2 9 3 3" xfId="3366" xr:uid="{00000000-0005-0000-0000-0000260D0000}"/>
    <cellStyle name="Обычный 2 9 3 3 2" xfId="3367" xr:uid="{00000000-0005-0000-0000-0000270D0000}"/>
    <cellStyle name="Обычный 2_ЛС№02-01" xfId="3368" xr:uid="{00000000-0005-0000-0000-0000280D0000}"/>
    <cellStyle name="Обычный 20" xfId="3369" xr:uid="{00000000-0005-0000-0000-0000290D0000}"/>
    <cellStyle name="Обычный 20 2" xfId="3370" xr:uid="{00000000-0005-0000-0000-00002A0D0000}"/>
    <cellStyle name="Обычный 20 2 2" xfId="3371" xr:uid="{00000000-0005-0000-0000-00002B0D0000}"/>
    <cellStyle name="Обычный 20 3" xfId="3372" xr:uid="{00000000-0005-0000-0000-00002C0D0000}"/>
    <cellStyle name="Обычный 21" xfId="3373" xr:uid="{00000000-0005-0000-0000-00002D0D0000}"/>
    <cellStyle name="Обычный 21 2" xfId="3374" xr:uid="{00000000-0005-0000-0000-00002E0D0000}"/>
    <cellStyle name="Обычный 22" xfId="3375" xr:uid="{00000000-0005-0000-0000-00002F0D0000}"/>
    <cellStyle name="Обычный 22 2" xfId="3376" xr:uid="{00000000-0005-0000-0000-0000300D0000}"/>
    <cellStyle name="Обычный 22 2 2" xfId="3377" xr:uid="{00000000-0005-0000-0000-0000310D0000}"/>
    <cellStyle name="Обычный 22 3" xfId="3378" xr:uid="{00000000-0005-0000-0000-0000320D0000}"/>
    <cellStyle name="Обычный 23" xfId="3379" xr:uid="{00000000-0005-0000-0000-0000330D0000}"/>
    <cellStyle name="Обычный 23 2" xfId="3380" xr:uid="{00000000-0005-0000-0000-0000340D0000}"/>
    <cellStyle name="Обычный 24" xfId="3381" xr:uid="{00000000-0005-0000-0000-0000350D0000}"/>
    <cellStyle name="Обычный 24 2" xfId="3382" xr:uid="{00000000-0005-0000-0000-0000360D0000}"/>
    <cellStyle name="Обычный 24 2 2" xfId="3383" xr:uid="{00000000-0005-0000-0000-0000370D0000}"/>
    <cellStyle name="Обычный 24 2 2 2" xfId="3384" xr:uid="{00000000-0005-0000-0000-0000380D0000}"/>
    <cellStyle name="Обычный 24 2 2 2 2" xfId="3385" xr:uid="{00000000-0005-0000-0000-0000390D0000}"/>
    <cellStyle name="Обычный 24 2 2 3" xfId="3386" xr:uid="{00000000-0005-0000-0000-00003A0D0000}"/>
    <cellStyle name="Обычный 24 2 3" xfId="3387" xr:uid="{00000000-0005-0000-0000-00003B0D0000}"/>
    <cellStyle name="Обычный 24 2 3 2" xfId="3388" xr:uid="{00000000-0005-0000-0000-00003C0D0000}"/>
    <cellStyle name="Обычный 24 2 4" xfId="3389" xr:uid="{00000000-0005-0000-0000-00003D0D0000}"/>
    <cellStyle name="Обычный 24 2 5" xfId="3390" xr:uid="{00000000-0005-0000-0000-00003E0D0000}"/>
    <cellStyle name="Обычный 24 3" xfId="3391" xr:uid="{00000000-0005-0000-0000-00003F0D0000}"/>
    <cellStyle name="Обычный 24 3 2" xfId="3392" xr:uid="{00000000-0005-0000-0000-0000400D0000}"/>
    <cellStyle name="Обычный 24 3 2 2" xfId="3393" xr:uid="{00000000-0005-0000-0000-0000410D0000}"/>
    <cellStyle name="Обычный 24 3 2 2 2" xfId="3394" xr:uid="{00000000-0005-0000-0000-0000420D0000}"/>
    <cellStyle name="Обычный 24 3 2 3" xfId="3395" xr:uid="{00000000-0005-0000-0000-0000430D0000}"/>
    <cellStyle name="Обычный 24 3 3" xfId="3396" xr:uid="{00000000-0005-0000-0000-0000440D0000}"/>
    <cellStyle name="Обычный 24 3 3 2" xfId="3397" xr:uid="{00000000-0005-0000-0000-0000450D0000}"/>
    <cellStyle name="Обычный 24 3 4" xfId="3398" xr:uid="{00000000-0005-0000-0000-0000460D0000}"/>
    <cellStyle name="Обычный 24 3 5" xfId="3399" xr:uid="{00000000-0005-0000-0000-0000470D0000}"/>
    <cellStyle name="Обычный 24 4" xfId="3400" xr:uid="{00000000-0005-0000-0000-0000480D0000}"/>
    <cellStyle name="Обычный 25" xfId="3401" xr:uid="{00000000-0005-0000-0000-0000490D0000}"/>
    <cellStyle name="Обычный 25 2" xfId="3402" xr:uid="{00000000-0005-0000-0000-00004A0D0000}"/>
    <cellStyle name="Обычный 25 2 2" xfId="3403" xr:uid="{00000000-0005-0000-0000-00004B0D0000}"/>
    <cellStyle name="Обычный 25 2 2 2" xfId="3404" xr:uid="{00000000-0005-0000-0000-00004C0D0000}"/>
    <cellStyle name="Обычный 25 2 2 2 2" xfId="3405" xr:uid="{00000000-0005-0000-0000-00004D0D0000}"/>
    <cellStyle name="Обычный 25 2 2 3" xfId="3406" xr:uid="{00000000-0005-0000-0000-00004E0D0000}"/>
    <cellStyle name="Обычный 25 2 3" xfId="3407" xr:uid="{00000000-0005-0000-0000-00004F0D0000}"/>
    <cellStyle name="Обычный 25 2 3 2" xfId="3408" xr:uid="{00000000-0005-0000-0000-0000500D0000}"/>
    <cellStyle name="Обычный 25 2 4" xfId="3409" xr:uid="{00000000-0005-0000-0000-0000510D0000}"/>
    <cellStyle name="Обычный 25 2 5" xfId="3410" xr:uid="{00000000-0005-0000-0000-0000520D0000}"/>
    <cellStyle name="Обычный 25 3" xfId="3411" xr:uid="{00000000-0005-0000-0000-0000530D0000}"/>
    <cellStyle name="Обычный 25 3 2" xfId="3412" xr:uid="{00000000-0005-0000-0000-0000540D0000}"/>
    <cellStyle name="Обычный 25 3 2 2" xfId="3413" xr:uid="{00000000-0005-0000-0000-0000550D0000}"/>
    <cellStyle name="Обычный 25 3 2 2 2" xfId="3414" xr:uid="{00000000-0005-0000-0000-0000560D0000}"/>
    <cellStyle name="Обычный 25 3 2 3" xfId="3415" xr:uid="{00000000-0005-0000-0000-0000570D0000}"/>
    <cellStyle name="Обычный 25 3 3" xfId="3416" xr:uid="{00000000-0005-0000-0000-0000580D0000}"/>
    <cellStyle name="Обычный 25 3 3 2" xfId="3417" xr:uid="{00000000-0005-0000-0000-0000590D0000}"/>
    <cellStyle name="Обычный 25 3 4" xfId="3418" xr:uid="{00000000-0005-0000-0000-00005A0D0000}"/>
    <cellStyle name="Обычный 25 3 5" xfId="3419" xr:uid="{00000000-0005-0000-0000-00005B0D0000}"/>
    <cellStyle name="Обычный 25 4" xfId="3420" xr:uid="{00000000-0005-0000-0000-00005C0D0000}"/>
    <cellStyle name="Обычный 25 4 2" xfId="3421" xr:uid="{00000000-0005-0000-0000-00005D0D0000}"/>
    <cellStyle name="Обычный 25 4 2 2" xfId="3422" xr:uid="{00000000-0005-0000-0000-00005E0D0000}"/>
    <cellStyle name="Обычный 25 4 2 2 2" xfId="3423" xr:uid="{00000000-0005-0000-0000-00005F0D0000}"/>
    <cellStyle name="Обычный 25 4 2 3" xfId="3424" xr:uid="{00000000-0005-0000-0000-0000600D0000}"/>
    <cellStyle name="Обычный 25 4 3" xfId="3425" xr:uid="{00000000-0005-0000-0000-0000610D0000}"/>
    <cellStyle name="Обычный 25 4 3 2" xfId="3426" xr:uid="{00000000-0005-0000-0000-0000620D0000}"/>
    <cellStyle name="Обычный 25 4 4" xfId="3427" xr:uid="{00000000-0005-0000-0000-0000630D0000}"/>
    <cellStyle name="Обычный 25 4 5" xfId="3428" xr:uid="{00000000-0005-0000-0000-0000640D0000}"/>
    <cellStyle name="Обычный 25 5" xfId="3429" xr:uid="{00000000-0005-0000-0000-0000650D0000}"/>
    <cellStyle name="Обычный 25 5 2" xfId="3430" xr:uid="{00000000-0005-0000-0000-0000660D0000}"/>
    <cellStyle name="Обычный 25 5 2 2" xfId="3431" xr:uid="{00000000-0005-0000-0000-0000670D0000}"/>
    <cellStyle name="Обычный 25 5 2 2 2" xfId="3432" xr:uid="{00000000-0005-0000-0000-0000680D0000}"/>
    <cellStyle name="Обычный 25 5 2 3" xfId="3433" xr:uid="{00000000-0005-0000-0000-0000690D0000}"/>
    <cellStyle name="Обычный 25 5 3" xfId="3434" xr:uid="{00000000-0005-0000-0000-00006A0D0000}"/>
    <cellStyle name="Обычный 25 5 3 2" xfId="3435" xr:uid="{00000000-0005-0000-0000-00006B0D0000}"/>
    <cellStyle name="Обычный 25 5 4" xfId="3436" xr:uid="{00000000-0005-0000-0000-00006C0D0000}"/>
    <cellStyle name="Обычный 25 5 5" xfId="3437" xr:uid="{00000000-0005-0000-0000-00006D0D0000}"/>
    <cellStyle name="Обычный 25 6" xfId="3438" xr:uid="{00000000-0005-0000-0000-00006E0D0000}"/>
    <cellStyle name="Обычный 26" xfId="3439" xr:uid="{00000000-0005-0000-0000-00006F0D0000}"/>
    <cellStyle name="Обычный 26 2" xfId="3440" xr:uid="{00000000-0005-0000-0000-0000700D0000}"/>
    <cellStyle name="Обычный 27" xfId="3441" xr:uid="{00000000-0005-0000-0000-0000710D0000}"/>
    <cellStyle name="Обычный 27 10" xfId="3442" xr:uid="{00000000-0005-0000-0000-0000720D0000}"/>
    <cellStyle name="Обычный 27 10 2" xfId="3443" xr:uid="{00000000-0005-0000-0000-0000730D0000}"/>
    <cellStyle name="Обычный 27 10 2 2" xfId="3444" xr:uid="{00000000-0005-0000-0000-0000740D0000}"/>
    <cellStyle name="Обычный 27 10 2 2 2" xfId="3445" xr:uid="{00000000-0005-0000-0000-0000750D0000}"/>
    <cellStyle name="Обычный 27 10 2 3" xfId="3446" xr:uid="{00000000-0005-0000-0000-0000760D0000}"/>
    <cellStyle name="Обычный 27 10 3" xfId="3447" xr:uid="{00000000-0005-0000-0000-0000770D0000}"/>
    <cellStyle name="Обычный 27 10 3 2" xfId="3448" xr:uid="{00000000-0005-0000-0000-0000780D0000}"/>
    <cellStyle name="Обычный 27 10 4" xfId="3449" xr:uid="{00000000-0005-0000-0000-0000790D0000}"/>
    <cellStyle name="Обычный 27 10 5" xfId="3450" xr:uid="{00000000-0005-0000-0000-00007A0D0000}"/>
    <cellStyle name="Обычный 27 11" xfId="3451" xr:uid="{00000000-0005-0000-0000-00007B0D0000}"/>
    <cellStyle name="Обычный 27 11 2" xfId="3452" xr:uid="{00000000-0005-0000-0000-00007C0D0000}"/>
    <cellStyle name="Обычный 27 11 2 2" xfId="3453" xr:uid="{00000000-0005-0000-0000-00007D0D0000}"/>
    <cellStyle name="Обычный 27 11 2 2 2" xfId="3454" xr:uid="{00000000-0005-0000-0000-00007E0D0000}"/>
    <cellStyle name="Обычный 27 11 2 3" xfId="3455" xr:uid="{00000000-0005-0000-0000-00007F0D0000}"/>
    <cellStyle name="Обычный 27 11 3" xfId="3456" xr:uid="{00000000-0005-0000-0000-0000800D0000}"/>
    <cellStyle name="Обычный 27 11 3 2" xfId="3457" xr:uid="{00000000-0005-0000-0000-0000810D0000}"/>
    <cellStyle name="Обычный 27 11 4" xfId="3458" xr:uid="{00000000-0005-0000-0000-0000820D0000}"/>
    <cellStyle name="Обычный 27 11 5" xfId="3459" xr:uid="{00000000-0005-0000-0000-0000830D0000}"/>
    <cellStyle name="Обычный 27 12" xfId="3460" xr:uid="{00000000-0005-0000-0000-0000840D0000}"/>
    <cellStyle name="Обычный 27 12 2" xfId="3461" xr:uid="{00000000-0005-0000-0000-0000850D0000}"/>
    <cellStyle name="Обычный 27 12 2 2" xfId="3462" xr:uid="{00000000-0005-0000-0000-0000860D0000}"/>
    <cellStyle name="Обычный 27 12 2 2 2" xfId="3463" xr:uid="{00000000-0005-0000-0000-0000870D0000}"/>
    <cellStyle name="Обычный 27 12 2 3" xfId="3464" xr:uid="{00000000-0005-0000-0000-0000880D0000}"/>
    <cellStyle name="Обычный 27 12 3" xfId="3465" xr:uid="{00000000-0005-0000-0000-0000890D0000}"/>
    <cellStyle name="Обычный 27 12 3 2" xfId="3466" xr:uid="{00000000-0005-0000-0000-00008A0D0000}"/>
    <cellStyle name="Обычный 27 12 4" xfId="3467" xr:uid="{00000000-0005-0000-0000-00008B0D0000}"/>
    <cellStyle name="Обычный 27 12 5" xfId="3468" xr:uid="{00000000-0005-0000-0000-00008C0D0000}"/>
    <cellStyle name="Обычный 27 13" xfId="3469" xr:uid="{00000000-0005-0000-0000-00008D0D0000}"/>
    <cellStyle name="Обычный 27 13 2" xfId="3470" xr:uid="{00000000-0005-0000-0000-00008E0D0000}"/>
    <cellStyle name="Обычный 27 13 2 2" xfId="3471" xr:uid="{00000000-0005-0000-0000-00008F0D0000}"/>
    <cellStyle name="Обычный 27 13 2 2 2" xfId="3472" xr:uid="{00000000-0005-0000-0000-0000900D0000}"/>
    <cellStyle name="Обычный 27 13 2 3" xfId="3473" xr:uid="{00000000-0005-0000-0000-0000910D0000}"/>
    <cellStyle name="Обычный 27 13 3" xfId="3474" xr:uid="{00000000-0005-0000-0000-0000920D0000}"/>
    <cellStyle name="Обычный 27 13 3 2" xfId="3475" xr:uid="{00000000-0005-0000-0000-0000930D0000}"/>
    <cellStyle name="Обычный 27 13 4" xfId="3476" xr:uid="{00000000-0005-0000-0000-0000940D0000}"/>
    <cellStyle name="Обычный 27 13 5" xfId="3477" xr:uid="{00000000-0005-0000-0000-0000950D0000}"/>
    <cellStyle name="Обычный 27 14" xfId="3478" xr:uid="{00000000-0005-0000-0000-0000960D0000}"/>
    <cellStyle name="Обычный 27 14 2" xfId="3479" xr:uid="{00000000-0005-0000-0000-0000970D0000}"/>
    <cellStyle name="Обычный 27 14 2 2" xfId="3480" xr:uid="{00000000-0005-0000-0000-0000980D0000}"/>
    <cellStyle name="Обычный 27 14 2 2 2" xfId="3481" xr:uid="{00000000-0005-0000-0000-0000990D0000}"/>
    <cellStyle name="Обычный 27 14 2 3" xfId="3482" xr:uid="{00000000-0005-0000-0000-00009A0D0000}"/>
    <cellStyle name="Обычный 27 14 3" xfId="3483" xr:uid="{00000000-0005-0000-0000-00009B0D0000}"/>
    <cellStyle name="Обычный 27 14 3 2" xfId="3484" xr:uid="{00000000-0005-0000-0000-00009C0D0000}"/>
    <cellStyle name="Обычный 27 14 4" xfId="3485" xr:uid="{00000000-0005-0000-0000-00009D0D0000}"/>
    <cellStyle name="Обычный 27 14 5" xfId="3486" xr:uid="{00000000-0005-0000-0000-00009E0D0000}"/>
    <cellStyle name="Обычный 27 15" xfId="3487" xr:uid="{00000000-0005-0000-0000-00009F0D0000}"/>
    <cellStyle name="Обычный 27 15 2" xfId="3488" xr:uid="{00000000-0005-0000-0000-0000A00D0000}"/>
    <cellStyle name="Обычный 27 15 2 2" xfId="3489" xr:uid="{00000000-0005-0000-0000-0000A10D0000}"/>
    <cellStyle name="Обычный 27 15 2 2 2" xfId="3490" xr:uid="{00000000-0005-0000-0000-0000A20D0000}"/>
    <cellStyle name="Обычный 27 15 2 3" xfId="3491" xr:uid="{00000000-0005-0000-0000-0000A30D0000}"/>
    <cellStyle name="Обычный 27 15 3" xfId="3492" xr:uid="{00000000-0005-0000-0000-0000A40D0000}"/>
    <cellStyle name="Обычный 27 15 3 2" xfId="3493" xr:uid="{00000000-0005-0000-0000-0000A50D0000}"/>
    <cellStyle name="Обычный 27 15 4" xfId="3494" xr:uid="{00000000-0005-0000-0000-0000A60D0000}"/>
    <cellStyle name="Обычный 27 15 5" xfId="3495" xr:uid="{00000000-0005-0000-0000-0000A70D0000}"/>
    <cellStyle name="Обычный 27 16" xfId="3496" xr:uid="{00000000-0005-0000-0000-0000A80D0000}"/>
    <cellStyle name="Обычный 27 16 2" xfId="3497" xr:uid="{00000000-0005-0000-0000-0000A90D0000}"/>
    <cellStyle name="Обычный 27 16 2 2" xfId="3498" xr:uid="{00000000-0005-0000-0000-0000AA0D0000}"/>
    <cellStyle name="Обычный 27 16 2 2 2" xfId="3499" xr:uid="{00000000-0005-0000-0000-0000AB0D0000}"/>
    <cellStyle name="Обычный 27 16 2 3" xfId="3500" xr:uid="{00000000-0005-0000-0000-0000AC0D0000}"/>
    <cellStyle name="Обычный 27 16 3" xfId="3501" xr:uid="{00000000-0005-0000-0000-0000AD0D0000}"/>
    <cellStyle name="Обычный 27 16 3 2" xfId="3502" xr:uid="{00000000-0005-0000-0000-0000AE0D0000}"/>
    <cellStyle name="Обычный 27 16 4" xfId="3503" xr:uid="{00000000-0005-0000-0000-0000AF0D0000}"/>
    <cellStyle name="Обычный 27 16 5" xfId="3504" xr:uid="{00000000-0005-0000-0000-0000B00D0000}"/>
    <cellStyle name="Обычный 27 17" xfId="3505" xr:uid="{00000000-0005-0000-0000-0000B10D0000}"/>
    <cellStyle name="Обычный 27 17 2" xfId="3506" xr:uid="{00000000-0005-0000-0000-0000B20D0000}"/>
    <cellStyle name="Обычный 27 17 2 2" xfId="3507" xr:uid="{00000000-0005-0000-0000-0000B30D0000}"/>
    <cellStyle name="Обычный 27 17 2 2 2" xfId="3508" xr:uid="{00000000-0005-0000-0000-0000B40D0000}"/>
    <cellStyle name="Обычный 27 17 2 3" xfId="3509" xr:uid="{00000000-0005-0000-0000-0000B50D0000}"/>
    <cellStyle name="Обычный 27 17 3" xfId="3510" xr:uid="{00000000-0005-0000-0000-0000B60D0000}"/>
    <cellStyle name="Обычный 27 17 3 2" xfId="3511" xr:uid="{00000000-0005-0000-0000-0000B70D0000}"/>
    <cellStyle name="Обычный 27 17 4" xfId="3512" xr:uid="{00000000-0005-0000-0000-0000B80D0000}"/>
    <cellStyle name="Обычный 27 17 5" xfId="3513" xr:uid="{00000000-0005-0000-0000-0000B90D0000}"/>
    <cellStyle name="Обычный 27 18" xfId="3514" xr:uid="{00000000-0005-0000-0000-0000BA0D0000}"/>
    <cellStyle name="Обычный 27 2" xfId="3515" xr:uid="{00000000-0005-0000-0000-0000BB0D0000}"/>
    <cellStyle name="Обычный 27 2 2" xfId="3516" xr:uid="{00000000-0005-0000-0000-0000BC0D0000}"/>
    <cellStyle name="Обычный 27 2 2 2" xfId="3517" xr:uid="{00000000-0005-0000-0000-0000BD0D0000}"/>
    <cellStyle name="Обычный 27 2 2 2 2" xfId="3518" xr:uid="{00000000-0005-0000-0000-0000BE0D0000}"/>
    <cellStyle name="Обычный 27 2 2 3" xfId="3519" xr:uid="{00000000-0005-0000-0000-0000BF0D0000}"/>
    <cellStyle name="Обычный 27 2 3" xfId="3520" xr:uid="{00000000-0005-0000-0000-0000C00D0000}"/>
    <cellStyle name="Обычный 27 2 3 2" xfId="3521" xr:uid="{00000000-0005-0000-0000-0000C10D0000}"/>
    <cellStyle name="Обычный 27 2 4" xfId="3522" xr:uid="{00000000-0005-0000-0000-0000C20D0000}"/>
    <cellStyle name="Обычный 27 2 5" xfId="3523" xr:uid="{00000000-0005-0000-0000-0000C30D0000}"/>
    <cellStyle name="Обычный 27 3" xfId="3524" xr:uid="{00000000-0005-0000-0000-0000C40D0000}"/>
    <cellStyle name="Обычный 27 3 2" xfId="3525" xr:uid="{00000000-0005-0000-0000-0000C50D0000}"/>
    <cellStyle name="Обычный 27 3 2 2" xfId="3526" xr:uid="{00000000-0005-0000-0000-0000C60D0000}"/>
    <cellStyle name="Обычный 27 3 2 2 2" xfId="3527" xr:uid="{00000000-0005-0000-0000-0000C70D0000}"/>
    <cellStyle name="Обычный 27 3 2 3" xfId="3528" xr:uid="{00000000-0005-0000-0000-0000C80D0000}"/>
    <cellStyle name="Обычный 27 3 3" xfId="3529" xr:uid="{00000000-0005-0000-0000-0000C90D0000}"/>
    <cellStyle name="Обычный 27 3 3 2" xfId="3530" xr:uid="{00000000-0005-0000-0000-0000CA0D0000}"/>
    <cellStyle name="Обычный 27 3 4" xfId="3531" xr:uid="{00000000-0005-0000-0000-0000CB0D0000}"/>
    <cellStyle name="Обычный 27 3 5" xfId="3532" xr:uid="{00000000-0005-0000-0000-0000CC0D0000}"/>
    <cellStyle name="Обычный 27 4" xfId="3533" xr:uid="{00000000-0005-0000-0000-0000CD0D0000}"/>
    <cellStyle name="Обычный 27 4 2" xfId="3534" xr:uid="{00000000-0005-0000-0000-0000CE0D0000}"/>
    <cellStyle name="Обычный 27 4 2 2" xfId="3535" xr:uid="{00000000-0005-0000-0000-0000CF0D0000}"/>
    <cellStyle name="Обычный 27 4 2 2 2" xfId="3536" xr:uid="{00000000-0005-0000-0000-0000D00D0000}"/>
    <cellStyle name="Обычный 27 4 2 3" xfId="3537" xr:uid="{00000000-0005-0000-0000-0000D10D0000}"/>
    <cellStyle name="Обычный 27 4 3" xfId="3538" xr:uid="{00000000-0005-0000-0000-0000D20D0000}"/>
    <cellStyle name="Обычный 27 4 3 2" xfId="3539" xr:uid="{00000000-0005-0000-0000-0000D30D0000}"/>
    <cellStyle name="Обычный 27 4 4" xfId="3540" xr:uid="{00000000-0005-0000-0000-0000D40D0000}"/>
    <cellStyle name="Обычный 27 4 5" xfId="3541" xr:uid="{00000000-0005-0000-0000-0000D50D0000}"/>
    <cellStyle name="Обычный 27 5" xfId="3542" xr:uid="{00000000-0005-0000-0000-0000D60D0000}"/>
    <cellStyle name="Обычный 27 5 2" xfId="3543" xr:uid="{00000000-0005-0000-0000-0000D70D0000}"/>
    <cellStyle name="Обычный 27 5 2 2" xfId="3544" xr:uid="{00000000-0005-0000-0000-0000D80D0000}"/>
    <cellStyle name="Обычный 27 5 2 2 2" xfId="3545" xr:uid="{00000000-0005-0000-0000-0000D90D0000}"/>
    <cellStyle name="Обычный 27 5 2 3" xfId="3546" xr:uid="{00000000-0005-0000-0000-0000DA0D0000}"/>
    <cellStyle name="Обычный 27 5 3" xfId="3547" xr:uid="{00000000-0005-0000-0000-0000DB0D0000}"/>
    <cellStyle name="Обычный 27 5 3 2" xfId="3548" xr:uid="{00000000-0005-0000-0000-0000DC0D0000}"/>
    <cellStyle name="Обычный 27 5 4" xfId="3549" xr:uid="{00000000-0005-0000-0000-0000DD0D0000}"/>
    <cellStyle name="Обычный 27 5 5" xfId="3550" xr:uid="{00000000-0005-0000-0000-0000DE0D0000}"/>
    <cellStyle name="Обычный 27 6" xfId="3551" xr:uid="{00000000-0005-0000-0000-0000DF0D0000}"/>
    <cellStyle name="Обычный 27 6 2" xfId="3552" xr:uid="{00000000-0005-0000-0000-0000E00D0000}"/>
    <cellStyle name="Обычный 27 6 2 2" xfId="3553" xr:uid="{00000000-0005-0000-0000-0000E10D0000}"/>
    <cellStyle name="Обычный 27 6 2 2 2" xfId="3554" xr:uid="{00000000-0005-0000-0000-0000E20D0000}"/>
    <cellStyle name="Обычный 27 6 2 3" xfId="3555" xr:uid="{00000000-0005-0000-0000-0000E30D0000}"/>
    <cellStyle name="Обычный 27 6 3" xfId="3556" xr:uid="{00000000-0005-0000-0000-0000E40D0000}"/>
    <cellStyle name="Обычный 27 6 3 2" xfId="3557" xr:uid="{00000000-0005-0000-0000-0000E50D0000}"/>
    <cellStyle name="Обычный 27 6 4" xfId="3558" xr:uid="{00000000-0005-0000-0000-0000E60D0000}"/>
    <cellStyle name="Обычный 27 6 5" xfId="3559" xr:uid="{00000000-0005-0000-0000-0000E70D0000}"/>
    <cellStyle name="Обычный 27 7" xfId="3560" xr:uid="{00000000-0005-0000-0000-0000E80D0000}"/>
    <cellStyle name="Обычный 27 7 2" xfId="3561" xr:uid="{00000000-0005-0000-0000-0000E90D0000}"/>
    <cellStyle name="Обычный 27 7 2 2" xfId="3562" xr:uid="{00000000-0005-0000-0000-0000EA0D0000}"/>
    <cellStyle name="Обычный 27 7 2 2 2" xfId="3563" xr:uid="{00000000-0005-0000-0000-0000EB0D0000}"/>
    <cellStyle name="Обычный 27 7 2 3" xfId="3564" xr:uid="{00000000-0005-0000-0000-0000EC0D0000}"/>
    <cellStyle name="Обычный 27 7 3" xfId="3565" xr:uid="{00000000-0005-0000-0000-0000ED0D0000}"/>
    <cellStyle name="Обычный 27 7 3 2" xfId="3566" xr:uid="{00000000-0005-0000-0000-0000EE0D0000}"/>
    <cellStyle name="Обычный 27 7 4" xfId="3567" xr:uid="{00000000-0005-0000-0000-0000EF0D0000}"/>
    <cellStyle name="Обычный 27 7 5" xfId="3568" xr:uid="{00000000-0005-0000-0000-0000F00D0000}"/>
    <cellStyle name="Обычный 27 8" xfId="3569" xr:uid="{00000000-0005-0000-0000-0000F10D0000}"/>
    <cellStyle name="Обычный 27 8 2" xfId="3570" xr:uid="{00000000-0005-0000-0000-0000F20D0000}"/>
    <cellStyle name="Обычный 27 8 2 2" xfId="3571" xr:uid="{00000000-0005-0000-0000-0000F30D0000}"/>
    <cellStyle name="Обычный 27 8 2 2 2" xfId="3572" xr:uid="{00000000-0005-0000-0000-0000F40D0000}"/>
    <cellStyle name="Обычный 27 8 2 3" xfId="3573" xr:uid="{00000000-0005-0000-0000-0000F50D0000}"/>
    <cellStyle name="Обычный 27 8 3" xfId="3574" xr:uid="{00000000-0005-0000-0000-0000F60D0000}"/>
    <cellStyle name="Обычный 27 8 3 2" xfId="3575" xr:uid="{00000000-0005-0000-0000-0000F70D0000}"/>
    <cellStyle name="Обычный 27 8 4" xfId="3576" xr:uid="{00000000-0005-0000-0000-0000F80D0000}"/>
    <cellStyle name="Обычный 27 8 5" xfId="3577" xr:uid="{00000000-0005-0000-0000-0000F90D0000}"/>
    <cellStyle name="Обычный 27 9" xfId="3578" xr:uid="{00000000-0005-0000-0000-0000FA0D0000}"/>
    <cellStyle name="Обычный 27 9 2" xfId="3579" xr:uid="{00000000-0005-0000-0000-0000FB0D0000}"/>
    <cellStyle name="Обычный 27 9 2 2" xfId="3580" xr:uid="{00000000-0005-0000-0000-0000FC0D0000}"/>
    <cellStyle name="Обычный 27 9 2 2 2" xfId="3581" xr:uid="{00000000-0005-0000-0000-0000FD0D0000}"/>
    <cellStyle name="Обычный 27 9 2 3" xfId="3582" xr:uid="{00000000-0005-0000-0000-0000FE0D0000}"/>
    <cellStyle name="Обычный 27 9 3" xfId="3583" xr:uid="{00000000-0005-0000-0000-0000FF0D0000}"/>
    <cellStyle name="Обычный 27 9 3 2" xfId="3584" xr:uid="{00000000-0005-0000-0000-0000000E0000}"/>
    <cellStyle name="Обычный 27 9 4" xfId="3585" xr:uid="{00000000-0005-0000-0000-0000010E0000}"/>
    <cellStyle name="Обычный 27 9 5" xfId="3586" xr:uid="{00000000-0005-0000-0000-0000020E0000}"/>
    <cellStyle name="Обычный 28" xfId="3587" xr:uid="{00000000-0005-0000-0000-0000030E0000}"/>
    <cellStyle name="Обычный 28 2" xfId="3588" xr:uid="{00000000-0005-0000-0000-0000040E0000}"/>
    <cellStyle name="Обычный 29" xfId="3589" xr:uid="{00000000-0005-0000-0000-0000050E0000}"/>
    <cellStyle name="Обычный 29 10" xfId="3590" xr:uid="{00000000-0005-0000-0000-0000060E0000}"/>
    <cellStyle name="Обычный 29 10 2" xfId="3591" xr:uid="{00000000-0005-0000-0000-0000070E0000}"/>
    <cellStyle name="Обычный 29 10 2 2" xfId="3592" xr:uid="{00000000-0005-0000-0000-0000080E0000}"/>
    <cellStyle name="Обычный 29 10 2 2 2" xfId="3593" xr:uid="{00000000-0005-0000-0000-0000090E0000}"/>
    <cellStyle name="Обычный 29 10 2 3" xfId="3594" xr:uid="{00000000-0005-0000-0000-00000A0E0000}"/>
    <cellStyle name="Обычный 29 10 3" xfId="3595" xr:uid="{00000000-0005-0000-0000-00000B0E0000}"/>
    <cellStyle name="Обычный 29 10 3 2" xfId="3596" xr:uid="{00000000-0005-0000-0000-00000C0E0000}"/>
    <cellStyle name="Обычный 29 10 4" xfId="3597" xr:uid="{00000000-0005-0000-0000-00000D0E0000}"/>
    <cellStyle name="Обычный 29 10 5" xfId="3598" xr:uid="{00000000-0005-0000-0000-00000E0E0000}"/>
    <cellStyle name="Обычный 29 11" xfId="3599" xr:uid="{00000000-0005-0000-0000-00000F0E0000}"/>
    <cellStyle name="Обычный 29 11 2" xfId="3600" xr:uid="{00000000-0005-0000-0000-0000100E0000}"/>
    <cellStyle name="Обычный 29 11 2 2" xfId="3601" xr:uid="{00000000-0005-0000-0000-0000110E0000}"/>
    <cellStyle name="Обычный 29 11 2 2 2" xfId="3602" xr:uid="{00000000-0005-0000-0000-0000120E0000}"/>
    <cellStyle name="Обычный 29 11 2 3" xfId="3603" xr:uid="{00000000-0005-0000-0000-0000130E0000}"/>
    <cellStyle name="Обычный 29 11 3" xfId="3604" xr:uid="{00000000-0005-0000-0000-0000140E0000}"/>
    <cellStyle name="Обычный 29 11 3 2" xfId="3605" xr:uid="{00000000-0005-0000-0000-0000150E0000}"/>
    <cellStyle name="Обычный 29 11 4" xfId="3606" xr:uid="{00000000-0005-0000-0000-0000160E0000}"/>
    <cellStyle name="Обычный 29 11 5" xfId="3607" xr:uid="{00000000-0005-0000-0000-0000170E0000}"/>
    <cellStyle name="Обычный 29 12" xfId="3608" xr:uid="{00000000-0005-0000-0000-0000180E0000}"/>
    <cellStyle name="Обычный 29 12 2" xfId="3609" xr:uid="{00000000-0005-0000-0000-0000190E0000}"/>
    <cellStyle name="Обычный 29 12 2 2" xfId="3610" xr:uid="{00000000-0005-0000-0000-00001A0E0000}"/>
    <cellStyle name="Обычный 29 12 2 2 2" xfId="3611" xr:uid="{00000000-0005-0000-0000-00001B0E0000}"/>
    <cellStyle name="Обычный 29 12 2 3" xfId="3612" xr:uid="{00000000-0005-0000-0000-00001C0E0000}"/>
    <cellStyle name="Обычный 29 12 3" xfId="3613" xr:uid="{00000000-0005-0000-0000-00001D0E0000}"/>
    <cellStyle name="Обычный 29 12 3 2" xfId="3614" xr:uid="{00000000-0005-0000-0000-00001E0E0000}"/>
    <cellStyle name="Обычный 29 12 4" xfId="3615" xr:uid="{00000000-0005-0000-0000-00001F0E0000}"/>
    <cellStyle name="Обычный 29 12 5" xfId="3616" xr:uid="{00000000-0005-0000-0000-0000200E0000}"/>
    <cellStyle name="Обычный 29 13" xfId="3617" xr:uid="{00000000-0005-0000-0000-0000210E0000}"/>
    <cellStyle name="Обычный 29 13 2" xfId="3618" xr:uid="{00000000-0005-0000-0000-0000220E0000}"/>
    <cellStyle name="Обычный 29 13 2 2" xfId="3619" xr:uid="{00000000-0005-0000-0000-0000230E0000}"/>
    <cellStyle name="Обычный 29 13 2 2 2" xfId="3620" xr:uid="{00000000-0005-0000-0000-0000240E0000}"/>
    <cellStyle name="Обычный 29 13 2 3" xfId="3621" xr:uid="{00000000-0005-0000-0000-0000250E0000}"/>
    <cellStyle name="Обычный 29 13 3" xfId="3622" xr:uid="{00000000-0005-0000-0000-0000260E0000}"/>
    <cellStyle name="Обычный 29 13 3 2" xfId="3623" xr:uid="{00000000-0005-0000-0000-0000270E0000}"/>
    <cellStyle name="Обычный 29 13 4" xfId="3624" xr:uid="{00000000-0005-0000-0000-0000280E0000}"/>
    <cellStyle name="Обычный 29 13 5" xfId="3625" xr:uid="{00000000-0005-0000-0000-0000290E0000}"/>
    <cellStyle name="Обычный 29 14" xfId="3626" xr:uid="{00000000-0005-0000-0000-00002A0E0000}"/>
    <cellStyle name="Обычный 29 14 2" xfId="3627" xr:uid="{00000000-0005-0000-0000-00002B0E0000}"/>
    <cellStyle name="Обычный 29 14 2 2" xfId="3628" xr:uid="{00000000-0005-0000-0000-00002C0E0000}"/>
    <cellStyle name="Обычный 29 14 2 2 2" xfId="3629" xr:uid="{00000000-0005-0000-0000-00002D0E0000}"/>
    <cellStyle name="Обычный 29 14 2 3" xfId="3630" xr:uid="{00000000-0005-0000-0000-00002E0E0000}"/>
    <cellStyle name="Обычный 29 14 3" xfId="3631" xr:uid="{00000000-0005-0000-0000-00002F0E0000}"/>
    <cellStyle name="Обычный 29 14 3 2" xfId="3632" xr:uid="{00000000-0005-0000-0000-0000300E0000}"/>
    <cellStyle name="Обычный 29 14 4" xfId="3633" xr:uid="{00000000-0005-0000-0000-0000310E0000}"/>
    <cellStyle name="Обычный 29 14 5" xfId="3634" xr:uid="{00000000-0005-0000-0000-0000320E0000}"/>
    <cellStyle name="Обычный 29 15" xfId="3635" xr:uid="{00000000-0005-0000-0000-0000330E0000}"/>
    <cellStyle name="Обычный 29 15 2" xfId="3636" xr:uid="{00000000-0005-0000-0000-0000340E0000}"/>
    <cellStyle name="Обычный 29 15 2 2" xfId="3637" xr:uid="{00000000-0005-0000-0000-0000350E0000}"/>
    <cellStyle name="Обычный 29 15 2 2 2" xfId="3638" xr:uid="{00000000-0005-0000-0000-0000360E0000}"/>
    <cellStyle name="Обычный 29 15 2 3" xfId="3639" xr:uid="{00000000-0005-0000-0000-0000370E0000}"/>
    <cellStyle name="Обычный 29 15 3" xfId="3640" xr:uid="{00000000-0005-0000-0000-0000380E0000}"/>
    <cellStyle name="Обычный 29 15 3 2" xfId="3641" xr:uid="{00000000-0005-0000-0000-0000390E0000}"/>
    <cellStyle name="Обычный 29 15 4" xfId="3642" xr:uid="{00000000-0005-0000-0000-00003A0E0000}"/>
    <cellStyle name="Обычный 29 15 5" xfId="3643" xr:uid="{00000000-0005-0000-0000-00003B0E0000}"/>
    <cellStyle name="Обычный 29 16" xfId="3644" xr:uid="{00000000-0005-0000-0000-00003C0E0000}"/>
    <cellStyle name="Обычный 29 16 2" xfId="3645" xr:uid="{00000000-0005-0000-0000-00003D0E0000}"/>
    <cellStyle name="Обычный 29 16 2 2" xfId="3646" xr:uid="{00000000-0005-0000-0000-00003E0E0000}"/>
    <cellStyle name="Обычный 29 16 2 2 2" xfId="3647" xr:uid="{00000000-0005-0000-0000-00003F0E0000}"/>
    <cellStyle name="Обычный 29 16 2 3" xfId="3648" xr:uid="{00000000-0005-0000-0000-0000400E0000}"/>
    <cellStyle name="Обычный 29 16 3" xfId="3649" xr:uid="{00000000-0005-0000-0000-0000410E0000}"/>
    <cellStyle name="Обычный 29 16 3 2" xfId="3650" xr:uid="{00000000-0005-0000-0000-0000420E0000}"/>
    <cellStyle name="Обычный 29 16 4" xfId="3651" xr:uid="{00000000-0005-0000-0000-0000430E0000}"/>
    <cellStyle name="Обычный 29 16 5" xfId="3652" xr:uid="{00000000-0005-0000-0000-0000440E0000}"/>
    <cellStyle name="Обычный 29 17" xfId="3653" xr:uid="{00000000-0005-0000-0000-0000450E0000}"/>
    <cellStyle name="Обычный 29 17 2" xfId="3654" xr:uid="{00000000-0005-0000-0000-0000460E0000}"/>
    <cellStyle name="Обычный 29 17 2 2" xfId="3655" xr:uid="{00000000-0005-0000-0000-0000470E0000}"/>
    <cellStyle name="Обычный 29 17 2 2 2" xfId="3656" xr:uid="{00000000-0005-0000-0000-0000480E0000}"/>
    <cellStyle name="Обычный 29 17 2 3" xfId="3657" xr:uid="{00000000-0005-0000-0000-0000490E0000}"/>
    <cellStyle name="Обычный 29 17 3" xfId="3658" xr:uid="{00000000-0005-0000-0000-00004A0E0000}"/>
    <cellStyle name="Обычный 29 17 3 2" xfId="3659" xr:uid="{00000000-0005-0000-0000-00004B0E0000}"/>
    <cellStyle name="Обычный 29 17 4" xfId="3660" xr:uid="{00000000-0005-0000-0000-00004C0E0000}"/>
    <cellStyle name="Обычный 29 17 5" xfId="3661" xr:uid="{00000000-0005-0000-0000-00004D0E0000}"/>
    <cellStyle name="Обычный 29 18" xfId="3662" xr:uid="{00000000-0005-0000-0000-00004E0E0000}"/>
    <cellStyle name="Обычный 29 2" xfId="3663" xr:uid="{00000000-0005-0000-0000-00004F0E0000}"/>
    <cellStyle name="Обычный 29 2 2" xfId="3664" xr:uid="{00000000-0005-0000-0000-0000500E0000}"/>
    <cellStyle name="Обычный 29 2 2 2" xfId="3665" xr:uid="{00000000-0005-0000-0000-0000510E0000}"/>
    <cellStyle name="Обычный 29 2 2 2 2" xfId="3666" xr:uid="{00000000-0005-0000-0000-0000520E0000}"/>
    <cellStyle name="Обычный 29 2 2 3" xfId="3667" xr:uid="{00000000-0005-0000-0000-0000530E0000}"/>
    <cellStyle name="Обычный 29 2 3" xfId="3668" xr:uid="{00000000-0005-0000-0000-0000540E0000}"/>
    <cellStyle name="Обычный 29 2 3 2" xfId="3669" xr:uid="{00000000-0005-0000-0000-0000550E0000}"/>
    <cellStyle name="Обычный 29 2 4" xfId="3670" xr:uid="{00000000-0005-0000-0000-0000560E0000}"/>
    <cellStyle name="Обычный 29 2 5" xfId="3671" xr:uid="{00000000-0005-0000-0000-0000570E0000}"/>
    <cellStyle name="Обычный 29 3" xfId="3672" xr:uid="{00000000-0005-0000-0000-0000580E0000}"/>
    <cellStyle name="Обычный 29 3 2" xfId="3673" xr:uid="{00000000-0005-0000-0000-0000590E0000}"/>
    <cellStyle name="Обычный 29 3 2 2" xfId="3674" xr:uid="{00000000-0005-0000-0000-00005A0E0000}"/>
    <cellStyle name="Обычный 29 3 2 2 2" xfId="3675" xr:uid="{00000000-0005-0000-0000-00005B0E0000}"/>
    <cellStyle name="Обычный 29 3 2 3" xfId="3676" xr:uid="{00000000-0005-0000-0000-00005C0E0000}"/>
    <cellStyle name="Обычный 29 3 3" xfId="3677" xr:uid="{00000000-0005-0000-0000-00005D0E0000}"/>
    <cellStyle name="Обычный 29 3 3 2" xfId="3678" xr:uid="{00000000-0005-0000-0000-00005E0E0000}"/>
    <cellStyle name="Обычный 29 3 4" xfId="3679" xr:uid="{00000000-0005-0000-0000-00005F0E0000}"/>
    <cellStyle name="Обычный 29 3 5" xfId="3680" xr:uid="{00000000-0005-0000-0000-0000600E0000}"/>
    <cellStyle name="Обычный 29 4" xfId="3681" xr:uid="{00000000-0005-0000-0000-0000610E0000}"/>
    <cellStyle name="Обычный 29 4 2" xfId="3682" xr:uid="{00000000-0005-0000-0000-0000620E0000}"/>
    <cellStyle name="Обычный 29 4 2 2" xfId="3683" xr:uid="{00000000-0005-0000-0000-0000630E0000}"/>
    <cellStyle name="Обычный 29 4 2 2 2" xfId="3684" xr:uid="{00000000-0005-0000-0000-0000640E0000}"/>
    <cellStyle name="Обычный 29 4 2 3" xfId="3685" xr:uid="{00000000-0005-0000-0000-0000650E0000}"/>
    <cellStyle name="Обычный 29 4 3" xfId="3686" xr:uid="{00000000-0005-0000-0000-0000660E0000}"/>
    <cellStyle name="Обычный 29 4 3 2" xfId="3687" xr:uid="{00000000-0005-0000-0000-0000670E0000}"/>
    <cellStyle name="Обычный 29 4 4" xfId="3688" xr:uid="{00000000-0005-0000-0000-0000680E0000}"/>
    <cellStyle name="Обычный 29 4 5" xfId="3689" xr:uid="{00000000-0005-0000-0000-0000690E0000}"/>
    <cellStyle name="Обычный 29 5" xfId="3690" xr:uid="{00000000-0005-0000-0000-00006A0E0000}"/>
    <cellStyle name="Обычный 29 5 2" xfId="3691" xr:uid="{00000000-0005-0000-0000-00006B0E0000}"/>
    <cellStyle name="Обычный 29 5 2 2" xfId="3692" xr:uid="{00000000-0005-0000-0000-00006C0E0000}"/>
    <cellStyle name="Обычный 29 5 2 2 2" xfId="3693" xr:uid="{00000000-0005-0000-0000-00006D0E0000}"/>
    <cellStyle name="Обычный 29 5 2 3" xfId="3694" xr:uid="{00000000-0005-0000-0000-00006E0E0000}"/>
    <cellStyle name="Обычный 29 5 3" xfId="3695" xr:uid="{00000000-0005-0000-0000-00006F0E0000}"/>
    <cellStyle name="Обычный 29 5 3 2" xfId="3696" xr:uid="{00000000-0005-0000-0000-0000700E0000}"/>
    <cellStyle name="Обычный 29 5 4" xfId="3697" xr:uid="{00000000-0005-0000-0000-0000710E0000}"/>
    <cellStyle name="Обычный 29 5 5" xfId="3698" xr:uid="{00000000-0005-0000-0000-0000720E0000}"/>
    <cellStyle name="Обычный 29 6" xfId="3699" xr:uid="{00000000-0005-0000-0000-0000730E0000}"/>
    <cellStyle name="Обычный 29 6 2" xfId="3700" xr:uid="{00000000-0005-0000-0000-0000740E0000}"/>
    <cellStyle name="Обычный 29 6 2 2" xfId="3701" xr:uid="{00000000-0005-0000-0000-0000750E0000}"/>
    <cellStyle name="Обычный 29 6 2 2 2" xfId="3702" xr:uid="{00000000-0005-0000-0000-0000760E0000}"/>
    <cellStyle name="Обычный 29 6 2 3" xfId="3703" xr:uid="{00000000-0005-0000-0000-0000770E0000}"/>
    <cellStyle name="Обычный 29 6 3" xfId="3704" xr:uid="{00000000-0005-0000-0000-0000780E0000}"/>
    <cellStyle name="Обычный 29 6 3 2" xfId="3705" xr:uid="{00000000-0005-0000-0000-0000790E0000}"/>
    <cellStyle name="Обычный 29 6 4" xfId="3706" xr:uid="{00000000-0005-0000-0000-00007A0E0000}"/>
    <cellStyle name="Обычный 29 6 5" xfId="3707" xr:uid="{00000000-0005-0000-0000-00007B0E0000}"/>
    <cellStyle name="Обычный 29 7" xfId="3708" xr:uid="{00000000-0005-0000-0000-00007C0E0000}"/>
    <cellStyle name="Обычный 29 7 2" xfId="3709" xr:uid="{00000000-0005-0000-0000-00007D0E0000}"/>
    <cellStyle name="Обычный 29 7 2 2" xfId="3710" xr:uid="{00000000-0005-0000-0000-00007E0E0000}"/>
    <cellStyle name="Обычный 29 7 2 2 2" xfId="3711" xr:uid="{00000000-0005-0000-0000-00007F0E0000}"/>
    <cellStyle name="Обычный 29 7 2 3" xfId="3712" xr:uid="{00000000-0005-0000-0000-0000800E0000}"/>
    <cellStyle name="Обычный 29 7 3" xfId="3713" xr:uid="{00000000-0005-0000-0000-0000810E0000}"/>
    <cellStyle name="Обычный 29 7 3 2" xfId="3714" xr:uid="{00000000-0005-0000-0000-0000820E0000}"/>
    <cellStyle name="Обычный 29 7 4" xfId="3715" xr:uid="{00000000-0005-0000-0000-0000830E0000}"/>
    <cellStyle name="Обычный 29 7 5" xfId="3716" xr:uid="{00000000-0005-0000-0000-0000840E0000}"/>
    <cellStyle name="Обычный 29 8" xfId="3717" xr:uid="{00000000-0005-0000-0000-0000850E0000}"/>
    <cellStyle name="Обычный 29 8 2" xfId="3718" xr:uid="{00000000-0005-0000-0000-0000860E0000}"/>
    <cellStyle name="Обычный 29 8 2 2" xfId="3719" xr:uid="{00000000-0005-0000-0000-0000870E0000}"/>
    <cellStyle name="Обычный 29 8 2 2 2" xfId="3720" xr:uid="{00000000-0005-0000-0000-0000880E0000}"/>
    <cellStyle name="Обычный 29 8 2 3" xfId="3721" xr:uid="{00000000-0005-0000-0000-0000890E0000}"/>
    <cellStyle name="Обычный 29 8 3" xfId="3722" xr:uid="{00000000-0005-0000-0000-00008A0E0000}"/>
    <cellStyle name="Обычный 29 8 3 2" xfId="3723" xr:uid="{00000000-0005-0000-0000-00008B0E0000}"/>
    <cellStyle name="Обычный 29 8 4" xfId="3724" xr:uid="{00000000-0005-0000-0000-00008C0E0000}"/>
    <cellStyle name="Обычный 29 8 5" xfId="3725" xr:uid="{00000000-0005-0000-0000-00008D0E0000}"/>
    <cellStyle name="Обычный 29 9" xfId="3726" xr:uid="{00000000-0005-0000-0000-00008E0E0000}"/>
    <cellStyle name="Обычный 29 9 2" xfId="3727" xr:uid="{00000000-0005-0000-0000-00008F0E0000}"/>
    <cellStyle name="Обычный 29 9 2 2" xfId="3728" xr:uid="{00000000-0005-0000-0000-0000900E0000}"/>
    <cellStyle name="Обычный 29 9 2 2 2" xfId="3729" xr:uid="{00000000-0005-0000-0000-0000910E0000}"/>
    <cellStyle name="Обычный 29 9 2 3" xfId="3730" xr:uid="{00000000-0005-0000-0000-0000920E0000}"/>
    <cellStyle name="Обычный 29 9 3" xfId="3731" xr:uid="{00000000-0005-0000-0000-0000930E0000}"/>
    <cellStyle name="Обычный 29 9 3 2" xfId="3732" xr:uid="{00000000-0005-0000-0000-0000940E0000}"/>
    <cellStyle name="Обычный 29 9 4" xfId="3733" xr:uid="{00000000-0005-0000-0000-0000950E0000}"/>
    <cellStyle name="Обычный 29 9 5" xfId="3734" xr:uid="{00000000-0005-0000-0000-0000960E0000}"/>
    <cellStyle name="Обычный 3" xfId="3735" xr:uid="{00000000-0005-0000-0000-0000970E0000}"/>
    <cellStyle name="Обычный 3 10" xfId="3736" xr:uid="{00000000-0005-0000-0000-0000980E0000}"/>
    <cellStyle name="Обычный 3 10 2" xfId="3737" xr:uid="{00000000-0005-0000-0000-0000990E0000}"/>
    <cellStyle name="Обычный 3 10 2 2" xfId="3738" xr:uid="{00000000-0005-0000-0000-00009A0E0000}"/>
    <cellStyle name="Обычный 3 10 2 2 2" xfId="3739" xr:uid="{00000000-0005-0000-0000-00009B0E0000}"/>
    <cellStyle name="Обычный 3 10 2 3" xfId="3740" xr:uid="{00000000-0005-0000-0000-00009C0E0000}"/>
    <cellStyle name="Обычный 3 10 3" xfId="3741" xr:uid="{00000000-0005-0000-0000-00009D0E0000}"/>
    <cellStyle name="Обычный 3 10 3 2" xfId="3742" xr:uid="{00000000-0005-0000-0000-00009E0E0000}"/>
    <cellStyle name="Обычный 3 10 4" xfId="3743" xr:uid="{00000000-0005-0000-0000-00009F0E0000}"/>
    <cellStyle name="Обычный 3 10 5" xfId="3744" xr:uid="{00000000-0005-0000-0000-0000A00E0000}"/>
    <cellStyle name="Обычный 3 11" xfId="3745" xr:uid="{00000000-0005-0000-0000-0000A10E0000}"/>
    <cellStyle name="Обычный 3 11 2" xfId="3746" xr:uid="{00000000-0005-0000-0000-0000A20E0000}"/>
    <cellStyle name="Обычный 3 11 2 2" xfId="3747" xr:uid="{00000000-0005-0000-0000-0000A30E0000}"/>
    <cellStyle name="Обычный 3 11 2 2 2" xfId="3748" xr:uid="{00000000-0005-0000-0000-0000A40E0000}"/>
    <cellStyle name="Обычный 3 11 2 3" xfId="3749" xr:uid="{00000000-0005-0000-0000-0000A50E0000}"/>
    <cellStyle name="Обычный 3 11 3" xfId="3750" xr:uid="{00000000-0005-0000-0000-0000A60E0000}"/>
    <cellStyle name="Обычный 3 11 3 2" xfId="3751" xr:uid="{00000000-0005-0000-0000-0000A70E0000}"/>
    <cellStyle name="Обычный 3 11 4" xfId="3752" xr:uid="{00000000-0005-0000-0000-0000A80E0000}"/>
    <cellStyle name="Обычный 3 11 5" xfId="3753" xr:uid="{00000000-0005-0000-0000-0000A90E0000}"/>
    <cellStyle name="Обычный 3 12" xfId="3754" xr:uid="{00000000-0005-0000-0000-0000AA0E0000}"/>
    <cellStyle name="Обычный 3 12 2" xfId="3755" xr:uid="{00000000-0005-0000-0000-0000AB0E0000}"/>
    <cellStyle name="Обычный 3 12 2 2" xfId="3756" xr:uid="{00000000-0005-0000-0000-0000AC0E0000}"/>
    <cellStyle name="Обычный 3 12 2 2 2" xfId="3757" xr:uid="{00000000-0005-0000-0000-0000AD0E0000}"/>
    <cellStyle name="Обычный 3 12 2 3" xfId="3758" xr:uid="{00000000-0005-0000-0000-0000AE0E0000}"/>
    <cellStyle name="Обычный 3 12 3" xfId="3759" xr:uid="{00000000-0005-0000-0000-0000AF0E0000}"/>
    <cellStyle name="Обычный 3 12 3 2" xfId="3760" xr:uid="{00000000-0005-0000-0000-0000B00E0000}"/>
    <cellStyle name="Обычный 3 12 4" xfId="3761" xr:uid="{00000000-0005-0000-0000-0000B10E0000}"/>
    <cellStyle name="Обычный 3 12 5" xfId="3762" xr:uid="{00000000-0005-0000-0000-0000B20E0000}"/>
    <cellStyle name="Обычный 3 13" xfId="3763" xr:uid="{00000000-0005-0000-0000-0000B30E0000}"/>
    <cellStyle name="Обычный 3 13 2" xfId="3764" xr:uid="{00000000-0005-0000-0000-0000B40E0000}"/>
    <cellStyle name="Обычный 3 13 2 2" xfId="3765" xr:uid="{00000000-0005-0000-0000-0000B50E0000}"/>
    <cellStyle name="Обычный 3 13 2 2 2" xfId="3766" xr:uid="{00000000-0005-0000-0000-0000B60E0000}"/>
    <cellStyle name="Обычный 3 13 2 3" xfId="3767" xr:uid="{00000000-0005-0000-0000-0000B70E0000}"/>
    <cellStyle name="Обычный 3 13 3" xfId="3768" xr:uid="{00000000-0005-0000-0000-0000B80E0000}"/>
    <cellStyle name="Обычный 3 13 3 2" xfId="3769" xr:uid="{00000000-0005-0000-0000-0000B90E0000}"/>
    <cellStyle name="Обычный 3 13 4" xfId="3770" xr:uid="{00000000-0005-0000-0000-0000BA0E0000}"/>
    <cellStyle name="Обычный 3 13 5" xfId="3771" xr:uid="{00000000-0005-0000-0000-0000BB0E0000}"/>
    <cellStyle name="Обычный 3 14" xfId="3772" xr:uid="{00000000-0005-0000-0000-0000BC0E0000}"/>
    <cellStyle name="Обычный 3 14 2" xfId="3773" xr:uid="{00000000-0005-0000-0000-0000BD0E0000}"/>
    <cellStyle name="Обычный 3 14 2 2" xfId="3774" xr:uid="{00000000-0005-0000-0000-0000BE0E0000}"/>
    <cellStyle name="Обычный 3 14 2 2 2" xfId="3775" xr:uid="{00000000-0005-0000-0000-0000BF0E0000}"/>
    <cellStyle name="Обычный 3 14 2 3" xfId="3776" xr:uid="{00000000-0005-0000-0000-0000C00E0000}"/>
    <cellStyle name="Обычный 3 14 3" xfId="3777" xr:uid="{00000000-0005-0000-0000-0000C10E0000}"/>
    <cellStyle name="Обычный 3 14 3 2" xfId="3778" xr:uid="{00000000-0005-0000-0000-0000C20E0000}"/>
    <cellStyle name="Обычный 3 14 4" xfId="3779" xr:uid="{00000000-0005-0000-0000-0000C30E0000}"/>
    <cellStyle name="Обычный 3 14 5" xfId="3780" xr:uid="{00000000-0005-0000-0000-0000C40E0000}"/>
    <cellStyle name="Обычный 3 15" xfId="3781" xr:uid="{00000000-0005-0000-0000-0000C50E0000}"/>
    <cellStyle name="Обычный 3 15 2" xfId="3782" xr:uid="{00000000-0005-0000-0000-0000C60E0000}"/>
    <cellStyle name="Обычный 3 15 2 2" xfId="3783" xr:uid="{00000000-0005-0000-0000-0000C70E0000}"/>
    <cellStyle name="Обычный 3 15 2 2 2" xfId="3784" xr:uid="{00000000-0005-0000-0000-0000C80E0000}"/>
    <cellStyle name="Обычный 3 15 2 3" xfId="3785" xr:uid="{00000000-0005-0000-0000-0000C90E0000}"/>
    <cellStyle name="Обычный 3 15 3" xfId="3786" xr:uid="{00000000-0005-0000-0000-0000CA0E0000}"/>
    <cellStyle name="Обычный 3 15 3 2" xfId="3787" xr:uid="{00000000-0005-0000-0000-0000CB0E0000}"/>
    <cellStyle name="Обычный 3 15 4" xfId="3788" xr:uid="{00000000-0005-0000-0000-0000CC0E0000}"/>
    <cellStyle name="Обычный 3 15 5" xfId="3789" xr:uid="{00000000-0005-0000-0000-0000CD0E0000}"/>
    <cellStyle name="Обычный 3 16" xfId="3790" xr:uid="{00000000-0005-0000-0000-0000CE0E0000}"/>
    <cellStyle name="Обычный 3 16 2" xfId="3791" xr:uid="{00000000-0005-0000-0000-0000CF0E0000}"/>
    <cellStyle name="Обычный 3 16 2 2" xfId="3792" xr:uid="{00000000-0005-0000-0000-0000D00E0000}"/>
    <cellStyle name="Обычный 3 16 2 2 2" xfId="3793" xr:uid="{00000000-0005-0000-0000-0000D10E0000}"/>
    <cellStyle name="Обычный 3 16 2 3" xfId="3794" xr:uid="{00000000-0005-0000-0000-0000D20E0000}"/>
    <cellStyle name="Обычный 3 16 3" xfId="3795" xr:uid="{00000000-0005-0000-0000-0000D30E0000}"/>
    <cellStyle name="Обычный 3 16 3 2" xfId="3796" xr:uid="{00000000-0005-0000-0000-0000D40E0000}"/>
    <cellStyle name="Обычный 3 16 4" xfId="3797" xr:uid="{00000000-0005-0000-0000-0000D50E0000}"/>
    <cellStyle name="Обычный 3 16 5" xfId="3798" xr:uid="{00000000-0005-0000-0000-0000D60E0000}"/>
    <cellStyle name="Обычный 3 17" xfId="3799" xr:uid="{00000000-0005-0000-0000-0000D70E0000}"/>
    <cellStyle name="Обычный 3 17 2" xfId="3800" xr:uid="{00000000-0005-0000-0000-0000D80E0000}"/>
    <cellStyle name="Обычный 3 17 2 2" xfId="3801" xr:uid="{00000000-0005-0000-0000-0000D90E0000}"/>
    <cellStyle name="Обычный 3 17 2 2 2" xfId="3802" xr:uid="{00000000-0005-0000-0000-0000DA0E0000}"/>
    <cellStyle name="Обычный 3 17 2 3" xfId="3803" xr:uid="{00000000-0005-0000-0000-0000DB0E0000}"/>
    <cellStyle name="Обычный 3 17 3" xfId="3804" xr:uid="{00000000-0005-0000-0000-0000DC0E0000}"/>
    <cellStyle name="Обычный 3 17 3 2" xfId="3805" xr:uid="{00000000-0005-0000-0000-0000DD0E0000}"/>
    <cellStyle name="Обычный 3 17 4" xfId="3806" xr:uid="{00000000-0005-0000-0000-0000DE0E0000}"/>
    <cellStyle name="Обычный 3 17 5" xfId="3807" xr:uid="{00000000-0005-0000-0000-0000DF0E0000}"/>
    <cellStyle name="Обычный 3 18" xfId="3808" xr:uid="{00000000-0005-0000-0000-0000E00E0000}"/>
    <cellStyle name="Обычный 3 18 2" xfId="3809" xr:uid="{00000000-0005-0000-0000-0000E10E0000}"/>
    <cellStyle name="Обычный 3 18 2 2" xfId="3810" xr:uid="{00000000-0005-0000-0000-0000E20E0000}"/>
    <cellStyle name="Обычный 3 18 2 2 2" xfId="3811" xr:uid="{00000000-0005-0000-0000-0000E30E0000}"/>
    <cellStyle name="Обычный 3 18 2 3" xfId="3812" xr:uid="{00000000-0005-0000-0000-0000E40E0000}"/>
    <cellStyle name="Обычный 3 18 3" xfId="3813" xr:uid="{00000000-0005-0000-0000-0000E50E0000}"/>
    <cellStyle name="Обычный 3 18 3 2" xfId="3814" xr:uid="{00000000-0005-0000-0000-0000E60E0000}"/>
    <cellStyle name="Обычный 3 18 4" xfId="3815" xr:uid="{00000000-0005-0000-0000-0000E70E0000}"/>
    <cellStyle name="Обычный 3 18 5" xfId="3816" xr:uid="{00000000-0005-0000-0000-0000E80E0000}"/>
    <cellStyle name="Обычный 3 19" xfId="3817" xr:uid="{00000000-0005-0000-0000-0000E90E0000}"/>
    <cellStyle name="Обычный 3 19 2" xfId="3818" xr:uid="{00000000-0005-0000-0000-0000EA0E0000}"/>
    <cellStyle name="Обычный 3 19 2 2" xfId="3819" xr:uid="{00000000-0005-0000-0000-0000EB0E0000}"/>
    <cellStyle name="Обычный 3 19 2 2 2" xfId="3820" xr:uid="{00000000-0005-0000-0000-0000EC0E0000}"/>
    <cellStyle name="Обычный 3 19 2 3" xfId="3821" xr:uid="{00000000-0005-0000-0000-0000ED0E0000}"/>
    <cellStyle name="Обычный 3 19 3" xfId="3822" xr:uid="{00000000-0005-0000-0000-0000EE0E0000}"/>
    <cellStyle name="Обычный 3 19 3 2" xfId="3823" xr:uid="{00000000-0005-0000-0000-0000EF0E0000}"/>
    <cellStyle name="Обычный 3 19 4" xfId="3824" xr:uid="{00000000-0005-0000-0000-0000F00E0000}"/>
    <cellStyle name="Обычный 3 19 5" xfId="3825" xr:uid="{00000000-0005-0000-0000-0000F10E0000}"/>
    <cellStyle name="Обычный 3 2" xfId="3826" xr:uid="{00000000-0005-0000-0000-0000F20E0000}"/>
    <cellStyle name="Обычный 3 2 2" xfId="3827" xr:uid="{00000000-0005-0000-0000-0000F30E0000}"/>
    <cellStyle name="Обычный 3 2 2 2" xfId="3828" xr:uid="{00000000-0005-0000-0000-0000F40E0000}"/>
    <cellStyle name="Обычный 3 2 2 2 2" xfId="3829" xr:uid="{00000000-0005-0000-0000-0000F50E0000}"/>
    <cellStyle name="Обычный 3 2 2 3" xfId="3830" xr:uid="{00000000-0005-0000-0000-0000F60E0000}"/>
    <cellStyle name="Обычный 3 2 3" xfId="3831" xr:uid="{00000000-0005-0000-0000-0000F70E0000}"/>
    <cellStyle name="Обычный 3 2 3 2" xfId="3832" xr:uid="{00000000-0005-0000-0000-0000F80E0000}"/>
    <cellStyle name="Обычный 3 2 3 3" xfId="3833" xr:uid="{00000000-0005-0000-0000-0000F90E0000}"/>
    <cellStyle name="Обычный 3 2 4" xfId="3834" xr:uid="{00000000-0005-0000-0000-0000FA0E0000}"/>
    <cellStyle name="Обычный 3 2 5" xfId="3835" xr:uid="{00000000-0005-0000-0000-0000FB0E0000}"/>
    <cellStyle name="Обычный 3 20" xfId="3836" xr:uid="{00000000-0005-0000-0000-0000FC0E0000}"/>
    <cellStyle name="Обычный 3 20 2" xfId="3837" xr:uid="{00000000-0005-0000-0000-0000FD0E0000}"/>
    <cellStyle name="Обычный 3 20 2 2" xfId="3838" xr:uid="{00000000-0005-0000-0000-0000FE0E0000}"/>
    <cellStyle name="Обычный 3 20 2 2 2" xfId="3839" xr:uid="{00000000-0005-0000-0000-0000FF0E0000}"/>
    <cellStyle name="Обычный 3 20 2 3" xfId="3840" xr:uid="{00000000-0005-0000-0000-0000000F0000}"/>
    <cellStyle name="Обычный 3 20 3" xfId="3841" xr:uid="{00000000-0005-0000-0000-0000010F0000}"/>
    <cellStyle name="Обычный 3 20 3 2" xfId="3842" xr:uid="{00000000-0005-0000-0000-0000020F0000}"/>
    <cellStyle name="Обычный 3 20 4" xfId="3843" xr:uid="{00000000-0005-0000-0000-0000030F0000}"/>
    <cellStyle name="Обычный 3 20 5" xfId="3844" xr:uid="{00000000-0005-0000-0000-0000040F0000}"/>
    <cellStyle name="Обычный 3 21" xfId="3845" xr:uid="{00000000-0005-0000-0000-0000050F0000}"/>
    <cellStyle name="Обычный 3 21 2" xfId="3846" xr:uid="{00000000-0005-0000-0000-0000060F0000}"/>
    <cellStyle name="Обычный 3 21 2 2" xfId="3847" xr:uid="{00000000-0005-0000-0000-0000070F0000}"/>
    <cellStyle name="Обычный 3 21 2 2 2" xfId="3848" xr:uid="{00000000-0005-0000-0000-0000080F0000}"/>
    <cellStyle name="Обычный 3 21 2 3" xfId="3849" xr:uid="{00000000-0005-0000-0000-0000090F0000}"/>
    <cellStyle name="Обычный 3 21 3" xfId="3850" xr:uid="{00000000-0005-0000-0000-00000A0F0000}"/>
    <cellStyle name="Обычный 3 21 3 2" xfId="3851" xr:uid="{00000000-0005-0000-0000-00000B0F0000}"/>
    <cellStyle name="Обычный 3 21 4" xfId="3852" xr:uid="{00000000-0005-0000-0000-00000C0F0000}"/>
    <cellStyle name="Обычный 3 21 5" xfId="3853" xr:uid="{00000000-0005-0000-0000-00000D0F0000}"/>
    <cellStyle name="Обычный 3 22" xfId="3854" xr:uid="{00000000-0005-0000-0000-00000E0F0000}"/>
    <cellStyle name="Обычный 3 22 2" xfId="3855" xr:uid="{00000000-0005-0000-0000-00000F0F0000}"/>
    <cellStyle name="Обычный 3 22 2 2" xfId="3856" xr:uid="{00000000-0005-0000-0000-0000100F0000}"/>
    <cellStyle name="Обычный 3 22 2 2 2" xfId="3857" xr:uid="{00000000-0005-0000-0000-0000110F0000}"/>
    <cellStyle name="Обычный 3 22 2 3" xfId="3858" xr:uid="{00000000-0005-0000-0000-0000120F0000}"/>
    <cellStyle name="Обычный 3 22 3" xfId="3859" xr:uid="{00000000-0005-0000-0000-0000130F0000}"/>
    <cellStyle name="Обычный 3 22 3 2" xfId="3860" xr:uid="{00000000-0005-0000-0000-0000140F0000}"/>
    <cellStyle name="Обычный 3 22 4" xfId="3861" xr:uid="{00000000-0005-0000-0000-0000150F0000}"/>
    <cellStyle name="Обычный 3 22 5" xfId="3862" xr:uid="{00000000-0005-0000-0000-0000160F0000}"/>
    <cellStyle name="Обычный 3 23" xfId="3863" xr:uid="{00000000-0005-0000-0000-0000170F0000}"/>
    <cellStyle name="Обычный 3 23 2" xfId="3864" xr:uid="{00000000-0005-0000-0000-0000180F0000}"/>
    <cellStyle name="Обычный 3 23 2 2" xfId="3865" xr:uid="{00000000-0005-0000-0000-0000190F0000}"/>
    <cellStyle name="Обычный 3 23 2 2 2" xfId="3866" xr:uid="{00000000-0005-0000-0000-00001A0F0000}"/>
    <cellStyle name="Обычный 3 23 2 3" xfId="3867" xr:uid="{00000000-0005-0000-0000-00001B0F0000}"/>
    <cellStyle name="Обычный 3 23 3" xfId="3868" xr:uid="{00000000-0005-0000-0000-00001C0F0000}"/>
    <cellStyle name="Обычный 3 23 3 2" xfId="3869" xr:uid="{00000000-0005-0000-0000-00001D0F0000}"/>
    <cellStyle name="Обычный 3 23 4" xfId="3870" xr:uid="{00000000-0005-0000-0000-00001E0F0000}"/>
    <cellStyle name="Обычный 3 23 5" xfId="3871" xr:uid="{00000000-0005-0000-0000-00001F0F0000}"/>
    <cellStyle name="Обычный 3 24" xfId="3872" xr:uid="{00000000-0005-0000-0000-0000200F0000}"/>
    <cellStyle name="Обычный 3 24 2" xfId="3873" xr:uid="{00000000-0005-0000-0000-0000210F0000}"/>
    <cellStyle name="Обычный 3 24 2 2" xfId="3874" xr:uid="{00000000-0005-0000-0000-0000220F0000}"/>
    <cellStyle name="Обычный 3 24 2 2 2" xfId="3875" xr:uid="{00000000-0005-0000-0000-0000230F0000}"/>
    <cellStyle name="Обычный 3 24 2 3" xfId="3876" xr:uid="{00000000-0005-0000-0000-0000240F0000}"/>
    <cellStyle name="Обычный 3 24 3" xfId="3877" xr:uid="{00000000-0005-0000-0000-0000250F0000}"/>
    <cellStyle name="Обычный 3 24 3 2" xfId="3878" xr:uid="{00000000-0005-0000-0000-0000260F0000}"/>
    <cellStyle name="Обычный 3 24 4" xfId="3879" xr:uid="{00000000-0005-0000-0000-0000270F0000}"/>
    <cellStyle name="Обычный 3 24 5" xfId="3880" xr:uid="{00000000-0005-0000-0000-0000280F0000}"/>
    <cellStyle name="Обычный 3 25" xfId="3881" xr:uid="{00000000-0005-0000-0000-0000290F0000}"/>
    <cellStyle name="Обычный 3 25 2" xfId="3882" xr:uid="{00000000-0005-0000-0000-00002A0F0000}"/>
    <cellStyle name="Обычный 3 25 2 2" xfId="3883" xr:uid="{00000000-0005-0000-0000-00002B0F0000}"/>
    <cellStyle name="Обычный 3 25 2 2 2" xfId="3884" xr:uid="{00000000-0005-0000-0000-00002C0F0000}"/>
    <cellStyle name="Обычный 3 25 2 3" xfId="3885" xr:uid="{00000000-0005-0000-0000-00002D0F0000}"/>
    <cellStyle name="Обычный 3 25 3" xfId="3886" xr:uid="{00000000-0005-0000-0000-00002E0F0000}"/>
    <cellStyle name="Обычный 3 25 3 2" xfId="3887" xr:uid="{00000000-0005-0000-0000-00002F0F0000}"/>
    <cellStyle name="Обычный 3 25 4" xfId="3888" xr:uid="{00000000-0005-0000-0000-0000300F0000}"/>
    <cellStyle name="Обычный 3 25 5" xfId="3889" xr:uid="{00000000-0005-0000-0000-0000310F0000}"/>
    <cellStyle name="Обычный 3 26" xfId="3890" xr:uid="{00000000-0005-0000-0000-0000320F0000}"/>
    <cellStyle name="Обычный 3 26 2" xfId="3891" xr:uid="{00000000-0005-0000-0000-0000330F0000}"/>
    <cellStyle name="Обычный 3 26 2 2" xfId="3892" xr:uid="{00000000-0005-0000-0000-0000340F0000}"/>
    <cellStyle name="Обычный 3 26 2 2 2" xfId="3893" xr:uid="{00000000-0005-0000-0000-0000350F0000}"/>
    <cellStyle name="Обычный 3 26 2 3" xfId="3894" xr:uid="{00000000-0005-0000-0000-0000360F0000}"/>
    <cellStyle name="Обычный 3 26 3" xfId="3895" xr:uid="{00000000-0005-0000-0000-0000370F0000}"/>
    <cellStyle name="Обычный 3 26 3 2" xfId="3896" xr:uid="{00000000-0005-0000-0000-0000380F0000}"/>
    <cellStyle name="Обычный 3 26 4" xfId="3897" xr:uid="{00000000-0005-0000-0000-0000390F0000}"/>
    <cellStyle name="Обычный 3 26 5" xfId="3898" xr:uid="{00000000-0005-0000-0000-00003A0F0000}"/>
    <cellStyle name="Обычный 3 27" xfId="3899" xr:uid="{00000000-0005-0000-0000-00003B0F0000}"/>
    <cellStyle name="Обычный 3 27 2" xfId="3900" xr:uid="{00000000-0005-0000-0000-00003C0F0000}"/>
    <cellStyle name="Обычный 3 27 2 2" xfId="3901" xr:uid="{00000000-0005-0000-0000-00003D0F0000}"/>
    <cellStyle name="Обычный 3 27 2 2 2" xfId="3902" xr:uid="{00000000-0005-0000-0000-00003E0F0000}"/>
    <cellStyle name="Обычный 3 27 2 3" xfId="3903" xr:uid="{00000000-0005-0000-0000-00003F0F0000}"/>
    <cellStyle name="Обычный 3 27 3" xfId="3904" xr:uid="{00000000-0005-0000-0000-0000400F0000}"/>
    <cellStyle name="Обычный 3 27 3 2" xfId="3905" xr:uid="{00000000-0005-0000-0000-0000410F0000}"/>
    <cellStyle name="Обычный 3 27 4" xfId="3906" xr:uid="{00000000-0005-0000-0000-0000420F0000}"/>
    <cellStyle name="Обычный 3 27 5" xfId="3907" xr:uid="{00000000-0005-0000-0000-0000430F0000}"/>
    <cellStyle name="Обычный 3 28" xfId="3908" xr:uid="{00000000-0005-0000-0000-0000440F0000}"/>
    <cellStyle name="Обычный 3 28 2" xfId="3909" xr:uid="{00000000-0005-0000-0000-0000450F0000}"/>
    <cellStyle name="Обычный 3 28 2 2" xfId="3910" xr:uid="{00000000-0005-0000-0000-0000460F0000}"/>
    <cellStyle name="Обычный 3 28 2 2 2" xfId="3911" xr:uid="{00000000-0005-0000-0000-0000470F0000}"/>
    <cellStyle name="Обычный 3 28 2 3" xfId="3912" xr:uid="{00000000-0005-0000-0000-0000480F0000}"/>
    <cellStyle name="Обычный 3 28 3" xfId="3913" xr:uid="{00000000-0005-0000-0000-0000490F0000}"/>
    <cellStyle name="Обычный 3 28 3 2" xfId="3914" xr:uid="{00000000-0005-0000-0000-00004A0F0000}"/>
    <cellStyle name="Обычный 3 28 4" xfId="3915" xr:uid="{00000000-0005-0000-0000-00004B0F0000}"/>
    <cellStyle name="Обычный 3 28 5" xfId="3916" xr:uid="{00000000-0005-0000-0000-00004C0F0000}"/>
    <cellStyle name="Обычный 3 29" xfId="3917" xr:uid="{00000000-0005-0000-0000-00004D0F0000}"/>
    <cellStyle name="Обычный 3 29 2" xfId="3918" xr:uid="{00000000-0005-0000-0000-00004E0F0000}"/>
    <cellStyle name="Обычный 3 29 2 2" xfId="3919" xr:uid="{00000000-0005-0000-0000-00004F0F0000}"/>
    <cellStyle name="Обычный 3 29 2 2 2" xfId="3920" xr:uid="{00000000-0005-0000-0000-0000500F0000}"/>
    <cellStyle name="Обычный 3 29 2 3" xfId="3921" xr:uid="{00000000-0005-0000-0000-0000510F0000}"/>
    <cellStyle name="Обычный 3 29 3" xfId="3922" xr:uid="{00000000-0005-0000-0000-0000520F0000}"/>
    <cellStyle name="Обычный 3 29 3 2" xfId="3923" xr:uid="{00000000-0005-0000-0000-0000530F0000}"/>
    <cellStyle name="Обычный 3 29 4" xfId="3924" xr:uid="{00000000-0005-0000-0000-0000540F0000}"/>
    <cellStyle name="Обычный 3 29 5" xfId="3925" xr:uid="{00000000-0005-0000-0000-0000550F0000}"/>
    <cellStyle name="Обычный 3 3" xfId="3926" xr:uid="{00000000-0005-0000-0000-0000560F0000}"/>
    <cellStyle name="Обычный 3 30" xfId="3927" xr:uid="{00000000-0005-0000-0000-0000570F0000}"/>
    <cellStyle name="Обычный 3 30 2" xfId="3928" xr:uid="{00000000-0005-0000-0000-0000580F0000}"/>
    <cellStyle name="Обычный 3 30 2 2" xfId="3929" xr:uid="{00000000-0005-0000-0000-0000590F0000}"/>
    <cellStyle name="Обычный 3 30 2 2 2" xfId="3930" xr:uid="{00000000-0005-0000-0000-00005A0F0000}"/>
    <cellStyle name="Обычный 3 30 2 3" xfId="3931" xr:uid="{00000000-0005-0000-0000-00005B0F0000}"/>
    <cellStyle name="Обычный 3 30 3" xfId="3932" xr:uid="{00000000-0005-0000-0000-00005C0F0000}"/>
    <cellStyle name="Обычный 3 30 3 2" xfId="3933" xr:uid="{00000000-0005-0000-0000-00005D0F0000}"/>
    <cellStyle name="Обычный 3 30 4" xfId="3934" xr:uid="{00000000-0005-0000-0000-00005E0F0000}"/>
    <cellStyle name="Обычный 3 30 5" xfId="3935" xr:uid="{00000000-0005-0000-0000-00005F0F0000}"/>
    <cellStyle name="Обычный 3 31" xfId="3936" xr:uid="{00000000-0005-0000-0000-0000600F0000}"/>
    <cellStyle name="Обычный 3 31 2" xfId="3937" xr:uid="{00000000-0005-0000-0000-0000610F0000}"/>
    <cellStyle name="Обычный 3 31 2 2" xfId="3938" xr:uid="{00000000-0005-0000-0000-0000620F0000}"/>
    <cellStyle name="Обычный 3 31 2 2 2" xfId="3939" xr:uid="{00000000-0005-0000-0000-0000630F0000}"/>
    <cellStyle name="Обычный 3 31 2 3" xfId="3940" xr:uid="{00000000-0005-0000-0000-0000640F0000}"/>
    <cellStyle name="Обычный 3 31 3" xfId="3941" xr:uid="{00000000-0005-0000-0000-0000650F0000}"/>
    <cellStyle name="Обычный 3 31 3 2" xfId="3942" xr:uid="{00000000-0005-0000-0000-0000660F0000}"/>
    <cellStyle name="Обычный 3 31 4" xfId="3943" xr:uid="{00000000-0005-0000-0000-0000670F0000}"/>
    <cellStyle name="Обычный 3 31 5" xfId="3944" xr:uid="{00000000-0005-0000-0000-0000680F0000}"/>
    <cellStyle name="Обычный 3 32" xfId="3945" xr:uid="{00000000-0005-0000-0000-0000690F0000}"/>
    <cellStyle name="Обычный 3 32 2" xfId="3946" xr:uid="{00000000-0005-0000-0000-00006A0F0000}"/>
    <cellStyle name="Обычный 3 32 2 2" xfId="3947" xr:uid="{00000000-0005-0000-0000-00006B0F0000}"/>
    <cellStyle name="Обычный 3 32 2 2 2" xfId="3948" xr:uid="{00000000-0005-0000-0000-00006C0F0000}"/>
    <cellStyle name="Обычный 3 32 2 3" xfId="3949" xr:uid="{00000000-0005-0000-0000-00006D0F0000}"/>
    <cellStyle name="Обычный 3 32 3" xfId="3950" xr:uid="{00000000-0005-0000-0000-00006E0F0000}"/>
    <cellStyle name="Обычный 3 32 3 2" xfId="3951" xr:uid="{00000000-0005-0000-0000-00006F0F0000}"/>
    <cellStyle name="Обычный 3 32 4" xfId="3952" xr:uid="{00000000-0005-0000-0000-0000700F0000}"/>
    <cellStyle name="Обычный 3 32 5" xfId="3953" xr:uid="{00000000-0005-0000-0000-0000710F0000}"/>
    <cellStyle name="Обычный 3 33" xfId="3954" xr:uid="{00000000-0005-0000-0000-0000720F0000}"/>
    <cellStyle name="Обычный 3 33 2" xfId="3955" xr:uid="{00000000-0005-0000-0000-0000730F0000}"/>
    <cellStyle name="Обычный 3 33 2 2" xfId="3956" xr:uid="{00000000-0005-0000-0000-0000740F0000}"/>
    <cellStyle name="Обычный 3 33 3" xfId="3957" xr:uid="{00000000-0005-0000-0000-0000750F0000}"/>
    <cellStyle name="Обычный 3 34" xfId="3958" xr:uid="{00000000-0005-0000-0000-0000760F0000}"/>
    <cellStyle name="Обычный 3 34 2" xfId="3959" xr:uid="{00000000-0005-0000-0000-0000770F0000}"/>
    <cellStyle name="Обычный 3 35" xfId="3960" xr:uid="{00000000-0005-0000-0000-0000780F0000}"/>
    <cellStyle name="Обычный 3 36" xfId="3961" xr:uid="{00000000-0005-0000-0000-0000790F0000}"/>
    <cellStyle name="Обычный 3 4" xfId="3962" xr:uid="{00000000-0005-0000-0000-00007A0F0000}"/>
    <cellStyle name="Обычный 3 5" xfId="3963" xr:uid="{00000000-0005-0000-0000-00007B0F0000}"/>
    <cellStyle name="Обычный 3 5 2" xfId="3964" xr:uid="{00000000-0005-0000-0000-00007C0F0000}"/>
    <cellStyle name="Обычный 3 5 2 2" xfId="3965" xr:uid="{00000000-0005-0000-0000-00007D0F0000}"/>
    <cellStyle name="Обычный 3 5 2 2 2" xfId="3966" xr:uid="{00000000-0005-0000-0000-00007E0F0000}"/>
    <cellStyle name="Обычный 3 5 2 3" xfId="3967" xr:uid="{00000000-0005-0000-0000-00007F0F0000}"/>
    <cellStyle name="Обычный 3 5 3" xfId="3968" xr:uid="{00000000-0005-0000-0000-0000800F0000}"/>
    <cellStyle name="Обычный 3 5 3 2" xfId="3969" xr:uid="{00000000-0005-0000-0000-0000810F0000}"/>
    <cellStyle name="Обычный 3 5 4" xfId="3970" xr:uid="{00000000-0005-0000-0000-0000820F0000}"/>
    <cellStyle name="Обычный 3 5 5" xfId="3971" xr:uid="{00000000-0005-0000-0000-0000830F0000}"/>
    <cellStyle name="Обычный 3 6" xfId="3972" xr:uid="{00000000-0005-0000-0000-0000840F0000}"/>
    <cellStyle name="Обычный 3 6 2" xfId="3973" xr:uid="{00000000-0005-0000-0000-0000850F0000}"/>
    <cellStyle name="Обычный 3 6 2 2" xfId="3974" xr:uid="{00000000-0005-0000-0000-0000860F0000}"/>
    <cellStyle name="Обычный 3 6 2 2 2" xfId="3975" xr:uid="{00000000-0005-0000-0000-0000870F0000}"/>
    <cellStyle name="Обычный 3 6 2 3" xfId="3976" xr:uid="{00000000-0005-0000-0000-0000880F0000}"/>
    <cellStyle name="Обычный 3 6 3" xfId="3977" xr:uid="{00000000-0005-0000-0000-0000890F0000}"/>
    <cellStyle name="Обычный 3 6 3 2" xfId="3978" xr:uid="{00000000-0005-0000-0000-00008A0F0000}"/>
    <cellStyle name="Обычный 3 6 4" xfId="3979" xr:uid="{00000000-0005-0000-0000-00008B0F0000}"/>
    <cellStyle name="Обычный 3 6 5" xfId="3980" xr:uid="{00000000-0005-0000-0000-00008C0F0000}"/>
    <cellStyle name="Обычный 3 7" xfId="3981" xr:uid="{00000000-0005-0000-0000-00008D0F0000}"/>
    <cellStyle name="Обычный 3 7 2" xfId="3982" xr:uid="{00000000-0005-0000-0000-00008E0F0000}"/>
    <cellStyle name="Обычный 3 7 2 2" xfId="3983" xr:uid="{00000000-0005-0000-0000-00008F0F0000}"/>
    <cellStyle name="Обычный 3 7 2 2 2" xfId="3984" xr:uid="{00000000-0005-0000-0000-0000900F0000}"/>
    <cellStyle name="Обычный 3 7 2 3" xfId="3985" xr:uid="{00000000-0005-0000-0000-0000910F0000}"/>
    <cellStyle name="Обычный 3 7 3" xfId="3986" xr:uid="{00000000-0005-0000-0000-0000920F0000}"/>
    <cellStyle name="Обычный 3 7 3 2" xfId="3987" xr:uid="{00000000-0005-0000-0000-0000930F0000}"/>
    <cellStyle name="Обычный 3 7 4" xfId="3988" xr:uid="{00000000-0005-0000-0000-0000940F0000}"/>
    <cellStyle name="Обычный 3 7 5" xfId="3989" xr:uid="{00000000-0005-0000-0000-0000950F0000}"/>
    <cellStyle name="Обычный 3 8" xfId="3990" xr:uid="{00000000-0005-0000-0000-0000960F0000}"/>
    <cellStyle name="Обычный 3 8 2" xfId="3991" xr:uid="{00000000-0005-0000-0000-0000970F0000}"/>
    <cellStyle name="Обычный 3 8 2 2" xfId="3992" xr:uid="{00000000-0005-0000-0000-0000980F0000}"/>
    <cellStyle name="Обычный 3 8 2 2 2" xfId="3993" xr:uid="{00000000-0005-0000-0000-0000990F0000}"/>
    <cellStyle name="Обычный 3 8 2 3" xfId="3994" xr:uid="{00000000-0005-0000-0000-00009A0F0000}"/>
    <cellStyle name="Обычный 3 8 3" xfId="3995" xr:uid="{00000000-0005-0000-0000-00009B0F0000}"/>
    <cellStyle name="Обычный 3 8 3 2" xfId="3996" xr:uid="{00000000-0005-0000-0000-00009C0F0000}"/>
    <cellStyle name="Обычный 3 8 4" xfId="3997" xr:uid="{00000000-0005-0000-0000-00009D0F0000}"/>
    <cellStyle name="Обычный 3 8 5" xfId="3998" xr:uid="{00000000-0005-0000-0000-00009E0F0000}"/>
    <cellStyle name="Обычный 3 9" xfId="3999" xr:uid="{00000000-0005-0000-0000-00009F0F0000}"/>
    <cellStyle name="Обычный 3 9 2" xfId="4000" xr:uid="{00000000-0005-0000-0000-0000A00F0000}"/>
    <cellStyle name="Обычный 3 9 2 2" xfId="4001" xr:uid="{00000000-0005-0000-0000-0000A10F0000}"/>
    <cellStyle name="Обычный 3 9 2 2 2" xfId="4002" xr:uid="{00000000-0005-0000-0000-0000A20F0000}"/>
    <cellStyle name="Обычный 3 9 2 3" xfId="4003" xr:uid="{00000000-0005-0000-0000-0000A30F0000}"/>
    <cellStyle name="Обычный 3 9 3" xfId="4004" xr:uid="{00000000-0005-0000-0000-0000A40F0000}"/>
    <cellStyle name="Обычный 3 9 3 2" xfId="4005" xr:uid="{00000000-0005-0000-0000-0000A50F0000}"/>
    <cellStyle name="Обычный 3 9 4" xfId="4006" xr:uid="{00000000-0005-0000-0000-0000A60F0000}"/>
    <cellStyle name="Обычный 3 9 5" xfId="4007" xr:uid="{00000000-0005-0000-0000-0000A70F0000}"/>
    <cellStyle name="Обычный 30" xfId="4008" xr:uid="{00000000-0005-0000-0000-0000A80F0000}"/>
    <cellStyle name="Обычный 30 10" xfId="4009" xr:uid="{00000000-0005-0000-0000-0000A90F0000}"/>
    <cellStyle name="Обычный 30 10 2" xfId="4010" xr:uid="{00000000-0005-0000-0000-0000AA0F0000}"/>
    <cellStyle name="Обычный 30 10 2 2" xfId="4011" xr:uid="{00000000-0005-0000-0000-0000AB0F0000}"/>
    <cellStyle name="Обычный 30 10 2 2 2" xfId="4012" xr:uid="{00000000-0005-0000-0000-0000AC0F0000}"/>
    <cellStyle name="Обычный 30 10 2 3" xfId="4013" xr:uid="{00000000-0005-0000-0000-0000AD0F0000}"/>
    <cellStyle name="Обычный 30 10 3" xfId="4014" xr:uid="{00000000-0005-0000-0000-0000AE0F0000}"/>
    <cellStyle name="Обычный 30 10 3 2" xfId="4015" xr:uid="{00000000-0005-0000-0000-0000AF0F0000}"/>
    <cellStyle name="Обычный 30 10 4" xfId="4016" xr:uid="{00000000-0005-0000-0000-0000B00F0000}"/>
    <cellStyle name="Обычный 30 10 5" xfId="4017" xr:uid="{00000000-0005-0000-0000-0000B10F0000}"/>
    <cellStyle name="Обычный 30 11" xfId="4018" xr:uid="{00000000-0005-0000-0000-0000B20F0000}"/>
    <cellStyle name="Обычный 30 11 2" xfId="4019" xr:uid="{00000000-0005-0000-0000-0000B30F0000}"/>
    <cellStyle name="Обычный 30 11 2 2" xfId="4020" xr:uid="{00000000-0005-0000-0000-0000B40F0000}"/>
    <cellStyle name="Обычный 30 11 2 2 2" xfId="4021" xr:uid="{00000000-0005-0000-0000-0000B50F0000}"/>
    <cellStyle name="Обычный 30 11 2 3" xfId="4022" xr:uid="{00000000-0005-0000-0000-0000B60F0000}"/>
    <cellStyle name="Обычный 30 11 3" xfId="4023" xr:uid="{00000000-0005-0000-0000-0000B70F0000}"/>
    <cellStyle name="Обычный 30 11 3 2" xfId="4024" xr:uid="{00000000-0005-0000-0000-0000B80F0000}"/>
    <cellStyle name="Обычный 30 11 4" xfId="4025" xr:uid="{00000000-0005-0000-0000-0000B90F0000}"/>
    <cellStyle name="Обычный 30 11 5" xfId="4026" xr:uid="{00000000-0005-0000-0000-0000BA0F0000}"/>
    <cellStyle name="Обычный 30 12" xfId="4027" xr:uid="{00000000-0005-0000-0000-0000BB0F0000}"/>
    <cellStyle name="Обычный 30 12 2" xfId="4028" xr:uid="{00000000-0005-0000-0000-0000BC0F0000}"/>
    <cellStyle name="Обычный 30 12 2 2" xfId="4029" xr:uid="{00000000-0005-0000-0000-0000BD0F0000}"/>
    <cellStyle name="Обычный 30 12 2 2 2" xfId="4030" xr:uid="{00000000-0005-0000-0000-0000BE0F0000}"/>
    <cellStyle name="Обычный 30 12 2 3" xfId="4031" xr:uid="{00000000-0005-0000-0000-0000BF0F0000}"/>
    <cellStyle name="Обычный 30 12 3" xfId="4032" xr:uid="{00000000-0005-0000-0000-0000C00F0000}"/>
    <cellStyle name="Обычный 30 12 3 2" xfId="4033" xr:uid="{00000000-0005-0000-0000-0000C10F0000}"/>
    <cellStyle name="Обычный 30 12 4" xfId="4034" xr:uid="{00000000-0005-0000-0000-0000C20F0000}"/>
    <cellStyle name="Обычный 30 12 5" xfId="4035" xr:uid="{00000000-0005-0000-0000-0000C30F0000}"/>
    <cellStyle name="Обычный 30 13" xfId="4036" xr:uid="{00000000-0005-0000-0000-0000C40F0000}"/>
    <cellStyle name="Обычный 30 13 2" xfId="4037" xr:uid="{00000000-0005-0000-0000-0000C50F0000}"/>
    <cellStyle name="Обычный 30 13 2 2" xfId="4038" xr:uid="{00000000-0005-0000-0000-0000C60F0000}"/>
    <cellStyle name="Обычный 30 13 2 2 2" xfId="4039" xr:uid="{00000000-0005-0000-0000-0000C70F0000}"/>
    <cellStyle name="Обычный 30 13 2 3" xfId="4040" xr:uid="{00000000-0005-0000-0000-0000C80F0000}"/>
    <cellStyle name="Обычный 30 13 3" xfId="4041" xr:uid="{00000000-0005-0000-0000-0000C90F0000}"/>
    <cellStyle name="Обычный 30 13 3 2" xfId="4042" xr:uid="{00000000-0005-0000-0000-0000CA0F0000}"/>
    <cellStyle name="Обычный 30 13 4" xfId="4043" xr:uid="{00000000-0005-0000-0000-0000CB0F0000}"/>
    <cellStyle name="Обычный 30 13 5" xfId="4044" xr:uid="{00000000-0005-0000-0000-0000CC0F0000}"/>
    <cellStyle name="Обычный 30 14" xfId="4045" xr:uid="{00000000-0005-0000-0000-0000CD0F0000}"/>
    <cellStyle name="Обычный 30 14 2" xfId="4046" xr:uid="{00000000-0005-0000-0000-0000CE0F0000}"/>
    <cellStyle name="Обычный 30 14 2 2" xfId="4047" xr:uid="{00000000-0005-0000-0000-0000CF0F0000}"/>
    <cellStyle name="Обычный 30 14 2 2 2" xfId="4048" xr:uid="{00000000-0005-0000-0000-0000D00F0000}"/>
    <cellStyle name="Обычный 30 14 2 3" xfId="4049" xr:uid="{00000000-0005-0000-0000-0000D10F0000}"/>
    <cellStyle name="Обычный 30 14 3" xfId="4050" xr:uid="{00000000-0005-0000-0000-0000D20F0000}"/>
    <cellStyle name="Обычный 30 14 3 2" xfId="4051" xr:uid="{00000000-0005-0000-0000-0000D30F0000}"/>
    <cellStyle name="Обычный 30 14 4" xfId="4052" xr:uid="{00000000-0005-0000-0000-0000D40F0000}"/>
    <cellStyle name="Обычный 30 14 5" xfId="4053" xr:uid="{00000000-0005-0000-0000-0000D50F0000}"/>
    <cellStyle name="Обычный 30 15" xfId="4054" xr:uid="{00000000-0005-0000-0000-0000D60F0000}"/>
    <cellStyle name="Обычный 30 15 2" xfId="4055" xr:uid="{00000000-0005-0000-0000-0000D70F0000}"/>
    <cellStyle name="Обычный 30 15 2 2" xfId="4056" xr:uid="{00000000-0005-0000-0000-0000D80F0000}"/>
    <cellStyle name="Обычный 30 15 2 2 2" xfId="4057" xr:uid="{00000000-0005-0000-0000-0000D90F0000}"/>
    <cellStyle name="Обычный 30 15 2 3" xfId="4058" xr:uid="{00000000-0005-0000-0000-0000DA0F0000}"/>
    <cellStyle name="Обычный 30 15 3" xfId="4059" xr:uid="{00000000-0005-0000-0000-0000DB0F0000}"/>
    <cellStyle name="Обычный 30 15 3 2" xfId="4060" xr:uid="{00000000-0005-0000-0000-0000DC0F0000}"/>
    <cellStyle name="Обычный 30 15 4" xfId="4061" xr:uid="{00000000-0005-0000-0000-0000DD0F0000}"/>
    <cellStyle name="Обычный 30 15 5" xfId="4062" xr:uid="{00000000-0005-0000-0000-0000DE0F0000}"/>
    <cellStyle name="Обычный 30 16" xfId="4063" xr:uid="{00000000-0005-0000-0000-0000DF0F0000}"/>
    <cellStyle name="Обычный 30 2" xfId="4064" xr:uid="{00000000-0005-0000-0000-0000E00F0000}"/>
    <cellStyle name="Обычный 30 2 2" xfId="4065" xr:uid="{00000000-0005-0000-0000-0000E10F0000}"/>
    <cellStyle name="Обычный 30 2 2 2" xfId="4066" xr:uid="{00000000-0005-0000-0000-0000E20F0000}"/>
    <cellStyle name="Обычный 30 2 2 2 2" xfId="4067" xr:uid="{00000000-0005-0000-0000-0000E30F0000}"/>
    <cellStyle name="Обычный 30 2 2 3" xfId="4068" xr:uid="{00000000-0005-0000-0000-0000E40F0000}"/>
    <cellStyle name="Обычный 30 2 3" xfId="4069" xr:uid="{00000000-0005-0000-0000-0000E50F0000}"/>
    <cellStyle name="Обычный 30 2 3 2" xfId="4070" xr:uid="{00000000-0005-0000-0000-0000E60F0000}"/>
    <cellStyle name="Обычный 30 2 4" xfId="4071" xr:uid="{00000000-0005-0000-0000-0000E70F0000}"/>
    <cellStyle name="Обычный 30 2 5" xfId="4072" xr:uid="{00000000-0005-0000-0000-0000E80F0000}"/>
    <cellStyle name="Обычный 30 3" xfId="4073" xr:uid="{00000000-0005-0000-0000-0000E90F0000}"/>
    <cellStyle name="Обычный 30 3 2" xfId="4074" xr:uid="{00000000-0005-0000-0000-0000EA0F0000}"/>
    <cellStyle name="Обычный 30 3 2 2" xfId="4075" xr:uid="{00000000-0005-0000-0000-0000EB0F0000}"/>
    <cellStyle name="Обычный 30 3 2 2 2" xfId="4076" xr:uid="{00000000-0005-0000-0000-0000EC0F0000}"/>
    <cellStyle name="Обычный 30 3 2 3" xfId="4077" xr:uid="{00000000-0005-0000-0000-0000ED0F0000}"/>
    <cellStyle name="Обычный 30 3 3" xfId="4078" xr:uid="{00000000-0005-0000-0000-0000EE0F0000}"/>
    <cellStyle name="Обычный 30 3 3 2" xfId="4079" xr:uid="{00000000-0005-0000-0000-0000EF0F0000}"/>
    <cellStyle name="Обычный 30 3 4" xfId="4080" xr:uid="{00000000-0005-0000-0000-0000F00F0000}"/>
    <cellStyle name="Обычный 30 3 5" xfId="4081" xr:uid="{00000000-0005-0000-0000-0000F10F0000}"/>
    <cellStyle name="Обычный 30 4" xfId="4082" xr:uid="{00000000-0005-0000-0000-0000F20F0000}"/>
    <cellStyle name="Обычный 30 4 2" xfId="4083" xr:uid="{00000000-0005-0000-0000-0000F30F0000}"/>
    <cellStyle name="Обычный 30 4 2 2" xfId="4084" xr:uid="{00000000-0005-0000-0000-0000F40F0000}"/>
    <cellStyle name="Обычный 30 4 2 2 2" xfId="4085" xr:uid="{00000000-0005-0000-0000-0000F50F0000}"/>
    <cellStyle name="Обычный 30 4 2 3" xfId="4086" xr:uid="{00000000-0005-0000-0000-0000F60F0000}"/>
    <cellStyle name="Обычный 30 4 3" xfId="4087" xr:uid="{00000000-0005-0000-0000-0000F70F0000}"/>
    <cellStyle name="Обычный 30 4 3 2" xfId="4088" xr:uid="{00000000-0005-0000-0000-0000F80F0000}"/>
    <cellStyle name="Обычный 30 4 4" xfId="4089" xr:uid="{00000000-0005-0000-0000-0000F90F0000}"/>
    <cellStyle name="Обычный 30 4 5" xfId="4090" xr:uid="{00000000-0005-0000-0000-0000FA0F0000}"/>
    <cellStyle name="Обычный 30 5" xfId="4091" xr:uid="{00000000-0005-0000-0000-0000FB0F0000}"/>
    <cellStyle name="Обычный 30 5 2" xfId="4092" xr:uid="{00000000-0005-0000-0000-0000FC0F0000}"/>
    <cellStyle name="Обычный 30 5 2 2" xfId="4093" xr:uid="{00000000-0005-0000-0000-0000FD0F0000}"/>
    <cellStyle name="Обычный 30 5 2 2 2" xfId="4094" xr:uid="{00000000-0005-0000-0000-0000FE0F0000}"/>
    <cellStyle name="Обычный 30 5 2 3" xfId="4095" xr:uid="{00000000-0005-0000-0000-0000FF0F0000}"/>
    <cellStyle name="Обычный 30 5 3" xfId="4096" xr:uid="{00000000-0005-0000-0000-000000100000}"/>
    <cellStyle name="Обычный 30 5 3 2" xfId="4097" xr:uid="{00000000-0005-0000-0000-000001100000}"/>
    <cellStyle name="Обычный 30 5 4" xfId="4098" xr:uid="{00000000-0005-0000-0000-000002100000}"/>
    <cellStyle name="Обычный 30 5 5" xfId="4099" xr:uid="{00000000-0005-0000-0000-000003100000}"/>
    <cellStyle name="Обычный 30 6" xfId="4100" xr:uid="{00000000-0005-0000-0000-000004100000}"/>
    <cellStyle name="Обычный 30 6 2" xfId="4101" xr:uid="{00000000-0005-0000-0000-000005100000}"/>
    <cellStyle name="Обычный 30 6 2 2" xfId="4102" xr:uid="{00000000-0005-0000-0000-000006100000}"/>
    <cellStyle name="Обычный 30 6 2 2 2" xfId="4103" xr:uid="{00000000-0005-0000-0000-000007100000}"/>
    <cellStyle name="Обычный 30 6 2 3" xfId="4104" xr:uid="{00000000-0005-0000-0000-000008100000}"/>
    <cellStyle name="Обычный 30 6 3" xfId="4105" xr:uid="{00000000-0005-0000-0000-000009100000}"/>
    <cellStyle name="Обычный 30 6 3 2" xfId="4106" xr:uid="{00000000-0005-0000-0000-00000A100000}"/>
    <cellStyle name="Обычный 30 6 4" xfId="4107" xr:uid="{00000000-0005-0000-0000-00000B100000}"/>
    <cellStyle name="Обычный 30 6 5" xfId="4108" xr:uid="{00000000-0005-0000-0000-00000C100000}"/>
    <cellStyle name="Обычный 30 7" xfId="4109" xr:uid="{00000000-0005-0000-0000-00000D100000}"/>
    <cellStyle name="Обычный 30 7 2" xfId="4110" xr:uid="{00000000-0005-0000-0000-00000E100000}"/>
    <cellStyle name="Обычный 30 7 2 2" xfId="4111" xr:uid="{00000000-0005-0000-0000-00000F100000}"/>
    <cellStyle name="Обычный 30 7 2 2 2" xfId="4112" xr:uid="{00000000-0005-0000-0000-000010100000}"/>
    <cellStyle name="Обычный 30 7 2 3" xfId="4113" xr:uid="{00000000-0005-0000-0000-000011100000}"/>
    <cellStyle name="Обычный 30 7 3" xfId="4114" xr:uid="{00000000-0005-0000-0000-000012100000}"/>
    <cellStyle name="Обычный 30 7 3 2" xfId="4115" xr:uid="{00000000-0005-0000-0000-000013100000}"/>
    <cellStyle name="Обычный 30 7 4" xfId="4116" xr:uid="{00000000-0005-0000-0000-000014100000}"/>
    <cellStyle name="Обычный 30 7 5" xfId="4117" xr:uid="{00000000-0005-0000-0000-000015100000}"/>
    <cellStyle name="Обычный 30 8" xfId="4118" xr:uid="{00000000-0005-0000-0000-000016100000}"/>
    <cellStyle name="Обычный 30 8 2" xfId="4119" xr:uid="{00000000-0005-0000-0000-000017100000}"/>
    <cellStyle name="Обычный 30 8 2 2" xfId="4120" xr:uid="{00000000-0005-0000-0000-000018100000}"/>
    <cellStyle name="Обычный 30 8 2 2 2" xfId="4121" xr:uid="{00000000-0005-0000-0000-000019100000}"/>
    <cellStyle name="Обычный 30 8 2 3" xfId="4122" xr:uid="{00000000-0005-0000-0000-00001A100000}"/>
    <cellStyle name="Обычный 30 8 3" xfId="4123" xr:uid="{00000000-0005-0000-0000-00001B100000}"/>
    <cellStyle name="Обычный 30 8 3 2" xfId="4124" xr:uid="{00000000-0005-0000-0000-00001C100000}"/>
    <cellStyle name="Обычный 30 8 4" xfId="4125" xr:uid="{00000000-0005-0000-0000-00001D100000}"/>
    <cellStyle name="Обычный 30 8 5" xfId="4126" xr:uid="{00000000-0005-0000-0000-00001E100000}"/>
    <cellStyle name="Обычный 30 9" xfId="4127" xr:uid="{00000000-0005-0000-0000-00001F100000}"/>
    <cellStyle name="Обычный 30 9 2" xfId="4128" xr:uid="{00000000-0005-0000-0000-000020100000}"/>
    <cellStyle name="Обычный 30 9 2 2" xfId="4129" xr:uid="{00000000-0005-0000-0000-000021100000}"/>
    <cellStyle name="Обычный 30 9 2 2 2" xfId="4130" xr:uid="{00000000-0005-0000-0000-000022100000}"/>
    <cellStyle name="Обычный 30 9 2 3" xfId="4131" xr:uid="{00000000-0005-0000-0000-000023100000}"/>
    <cellStyle name="Обычный 30 9 3" xfId="4132" xr:uid="{00000000-0005-0000-0000-000024100000}"/>
    <cellStyle name="Обычный 30 9 3 2" xfId="4133" xr:uid="{00000000-0005-0000-0000-000025100000}"/>
    <cellStyle name="Обычный 30 9 4" xfId="4134" xr:uid="{00000000-0005-0000-0000-000026100000}"/>
    <cellStyle name="Обычный 30 9 5" xfId="4135" xr:uid="{00000000-0005-0000-0000-000027100000}"/>
    <cellStyle name="Обычный 31" xfId="4136" xr:uid="{00000000-0005-0000-0000-000028100000}"/>
    <cellStyle name="Обычный 31 10" xfId="4137" xr:uid="{00000000-0005-0000-0000-000029100000}"/>
    <cellStyle name="Обычный 31 10 2" xfId="4138" xr:uid="{00000000-0005-0000-0000-00002A100000}"/>
    <cellStyle name="Обычный 31 10 2 2" xfId="4139" xr:uid="{00000000-0005-0000-0000-00002B100000}"/>
    <cellStyle name="Обычный 31 10 2 2 2" xfId="4140" xr:uid="{00000000-0005-0000-0000-00002C100000}"/>
    <cellStyle name="Обычный 31 10 2 3" xfId="4141" xr:uid="{00000000-0005-0000-0000-00002D100000}"/>
    <cellStyle name="Обычный 31 10 3" xfId="4142" xr:uid="{00000000-0005-0000-0000-00002E100000}"/>
    <cellStyle name="Обычный 31 10 3 2" xfId="4143" xr:uid="{00000000-0005-0000-0000-00002F100000}"/>
    <cellStyle name="Обычный 31 10 4" xfId="4144" xr:uid="{00000000-0005-0000-0000-000030100000}"/>
    <cellStyle name="Обычный 31 10 5" xfId="4145" xr:uid="{00000000-0005-0000-0000-000031100000}"/>
    <cellStyle name="Обычный 31 11" xfId="4146" xr:uid="{00000000-0005-0000-0000-000032100000}"/>
    <cellStyle name="Обычный 31 11 2" xfId="4147" xr:uid="{00000000-0005-0000-0000-000033100000}"/>
    <cellStyle name="Обычный 31 11 2 2" xfId="4148" xr:uid="{00000000-0005-0000-0000-000034100000}"/>
    <cellStyle name="Обычный 31 11 2 2 2" xfId="4149" xr:uid="{00000000-0005-0000-0000-000035100000}"/>
    <cellStyle name="Обычный 31 11 2 3" xfId="4150" xr:uid="{00000000-0005-0000-0000-000036100000}"/>
    <cellStyle name="Обычный 31 11 3" xfId="4151" xr:uid="{00000000-0005-0000-0000-000037100000}"/>
    <cellStyle name="Обычный 31 11 3 2" xfId="4152" xr:uid="{00000000-0005-0000-0000-000038100000}"/>
    <cellStyle name="Обычный 31 11 4" xfId="4153" xr:uid="{00000000-0005-0000-0000-000039100000}"/>
    <cellStyle name="Обычный 31 11 5" xfId="4154" xr:uid="{00000000-0005-0000-0000-00003A100000}"/>
    <cellStyle name="Обычный 31 12" xfId="4155" xr:uid="{00000000-0005-0000-0000-00003B100000}"/>
    <cellStyle name="Обычный 31 12 2" xfId="4156" xr:uid="{00000000-0005-0000-0000-00003C100000}"/>
    <cellStyle name="Обычный 31 12 2 2" xfId="4157" xr:uid="{00000000-0005-0000-0000-00003D100000}"/>
    <cellStyle name="Обычный 31 12 2 2 2" xfId="4158" xr:uid="{00000000-0005-0000-0000-00003E100000}"/>
    <cellStyle name="Обычный 31 12 2 3" xfId="4159" xr:uid="{00000000-0005-0000-0000-00003F100000}"/>
    <cellStyle name="Обычный 31 12 3" xfId="4160" xr:uid="{00000000-0005-0000-0000-000040100000}"/>
    <cellStyle name="Обычный 31 12 3 2" xfId="4161" xr:uid="{00000000-0005-0000-0000-000041100000}"/>
    <cellStyle name="Обычный 31 12 4" xfId="4162" xr:uid="{00000000-0005-0000-0000-000042100000}"/>
    <cellStyle name="Обычный 31 12 5" xfId="4163" xr:uid="{00000000-0005-0000-0000-000043100000}"/>
    <cellStyle name="Обычный 31 13" xfId="4164" xr:uid="{00000000-0005-0000-0000-000044100000}"/>
    <cellStyle name="Обычный 31 13 2" xfId="4165" xr:uid="{00000000-0005-0000-0000-000045100000}"/>
    <cellStyle name="Обычный 31 13 2 2" xfId="4166" xr:uid="{00000000-0005-0000-0000-000046100000}"/>
    <cellStyle name="Обычный 31 13 2 2 2" xfId="4167" xr:uid="{00000000-0005-0000-0000-000047100000}"/>
    <cellStyle name="Обычный 31 13 2 3" xfId="4168" xr:uid="{00000000-0005-0000-0000-000048100000}"/>
    <cellStyle name="Обычный 31 13 3" xfId="4169" xr:uid="{00000000-0005-0000-0000-000049100000}"/>
    <cellStyle name="Обычный 31 13 3 2" xfId="4170" xr:uid="{00000000-0005-0000-0000-00004A100000}"/>
    <cellStyle name="Обычный 31 13 4" xfId="4171" xr:uid="{00000000-0005-0000-0000-00004B100000}"/>
    <cellStyle name="Обычный 31 13 5" xfId="4172" xr:uid="{00000000-0005-0000-0000-00004C100000}"/>
    <cellStyle name="Обычный 31 2" xfId="4173" xr:uid="{00000000-0005-0000-0000-00004D100000}"/>
    <cellStyle name="Обычный 31 2 2" xfId="4174" xr:uid="{00000000-0005-0000-0000-00004E100000}"/>
    <cellStyle name="Обычный 31 2 2 2" xfId="4175" xr:uid="{00000000-0005-0000-0000-00004F100000}"/>
    <cellStyle name="Обычный 31 2 2 2 2" xfId="4176" xr:uid="{00000000-0005-0000-0000-000050100000}"/>
    <cellStyle name="Обычный 31 2 2 3" xfId="4177" xr:uid="{00000000-0005-0000-0000-000051100000}"/>
    <cellStyle name="Обычный 31 2 3" xfId="4178" xr:uid="{00000000-0005-0000-0000-000052100000}"/>
    <cellStyle name="Обычный 31 2 3 2" xfId="4179" xr:uid="{00000000-0005-0000-0000-000053100000}"/>
    <cellStyle name="Обычный 31 2 4" xfId="4180" xr:uid="{00000000-0005-0000-0000-000054100000}"/>
    <cellStyle name="Обычный 31 2 5" xfId="4181" xr:uid="{00000000-0005-0000-0000-000055100000}"/>
    <cellStyle name="Обычный 31 3" xfId="4182" xr:uid="{00000000-0005-0000-0000-000056100000}"/>
    <cellStyle name="Обычный 31 3 2" xfId="4183" xr:uid="{00000000-0005-0000-0000-000057100000}"/>
    <cellStyle name="Обычный 31 3 2 2" xfId="4184" xr:uid="{00000000-0005-0000-0000-000058100000}"/>
    <cellStyle name="Обычный 31 3 2 2 2" xfId="4185" xr:uid="{00000000-0005-0000-0000-000059100000}"/>
    <cellStyle name="Обычный 31 3 2 3" xfId="4186" xr:uid="{00000000-0005-0000-0000-00005A100000}"/>
    <cellStyle name="Обычный 31 3 3" xfId="4187" xr:uid="{00000000-0005-0000-0000-00005B100000}"/>
    <cellStyle name="Обычный 31 3 3 2" xfId="4188" xr:uid="{00000000-0005-0000-0000-00005C100000}"/>
    <cellStyle name="Обычный 31 3 4" xfId="4189" xr:uid="{00000000-0005-0000-0000-00005D100000}"/>
    <cellStyle name="Обычный 31 3 5" xfId="4190" xr:uid="{00000000-0005-0000-0000-00005E100000}"/>
    <cellStyle name="Обычный 31 4" xfId="4191" xr:uid="{00000000-0005-0000-0000-00005F100000}"/>
    <cellStyle name="Обычный 31 4 2" xfId="4192" xr:uid="{00000000-0005-0000-0000-000060100000}"/>
    <cellStyle name="Обычный 31 4 2 2" xfId="4193" xr:uid="{00000000-0005-0000-0000-000061100000}"/>
    <cellStyle name="Обычный 31 4 2 2 2" xfId="4194" xr:uid="{00000000-0005-0000-0000-000062100000}"/>
    <cellStyle name="Обычный 31 4 2 3" xfId="4195" xr:uid="{00000000-0005-0000-0000-000063100000}"/>
    <cellStyle name="Обычный 31 4 3" xfId="4196" xr:uid="{00000000-0005-0000-0000-000064100000}"/>
    <cellStyle name="Обычный 31 4 3 2" xfId="4197" xr:uid="{00000000-0005-0000-0000-000065100000}"/>
    <cellStyle name="Обычный 31 4 4" xfId="4198" xr:uid="{00000000-0005-0000-0000-000066100000}"/>
    <cellStyle name="Обычный 31 4 5" xfId="4199" xr:uid="{00000000-0005-0000-0000-000067100000}"/>
    <cellStyle name="Обычный 31 5" xfId="4200" xr:uid="{00000000-0005-0000-0000-000068100000}"/>
    <cellStyle name="Обычный 31 5 2" xfId="4201" xr:uid="{00000000-0005-0000-0000-000069100000}"/>
    <cellStyle name="Обычный 31 5 2 2" xfId="4202" xr:uid="{00000000-0005-0000-0000-00006A100000}"/>
    <cellStyle name="Обычный 31 5 2 2 2" xfId="4203" xr:uid="{00000000-0005-0000-0000-00006B100000}"/>
    <cellStyle name="Обычный 31 5 2 3" xfId="4204" xr:uid="{00000000-0005-0000-0000-00006C100000}"/>
    <cellStyle name="Обычный 31 5 3" xfId="4205" xr:uid="{00000000-0005-0000-0000-00006D100000}"/>
    <cellStyle name="Обычный 31 5 3 2" xfId="4206" xr:uid="{00000000-0005-0000-0000-00006E100000}"/>
    <cellStyle name="Обычный 31 5 4" xfId="4207" xr:uid="{00000000-0005-0000-0000-00006F100000}"/>
    <cellStyle name="Обычный 31 5 5" xfId="4208" xr:uid="{00000000-0005-0000-0000-000070100000}"/>
    <cellStyle name="Обычный 31 6" xfId="4209" xr:uid="{00000000-0005-0000-0000-000071100000}"/>
    <cellStyle name="Обычный 31 6 2" xfId="4210" xr:uid="{00000000-0005-0000-0000-000072100000}"/>
    <cellStyle name="Обычный 31 6 2 2" xfId="4211" xr:uid="{00000000-0005-0000-0000-000073100000}"/>
    <cellStyle name="Обычный 31 6 2 2 2" xfId="4212" xr:uid="{00000000-0005-0000-0000-000074100000}"/>
    <cellStyle name="Обычный 31 6 2 3" xfId="4213" xr:uid="{00000000-0005-0000-0000-000075100000}"/>
    <cellStyle name="Обычный 31 6 3" xfId="4214" xr:uid="{00000000-0005-0000-0000-000076100000}"/>
    <cellStyle name="Обычный 31 6 3 2" xfId="4215" xr:uid="{00000000-0005-0000-0000-000077100000}"/>
    <cellStyle name="Обычный 31 6 4" xfId="4216" xr:uid="{00000000-0005-0000-0000-000078100000}"/>
    <cellStyle name="Обычный 31 6 5" xfId="4217" xr:uid="{00000000-0005-0000-0000-000079100000}"/>
    <cellStyle name="Обычный 31 7" xfId="4218" xr:uid="{00000000-0005-0000-0000-00007A100000}"/>
    <cellStyle name="Обычный 31 7 2" xfId="4219" xr:uid="{00000000-0005-0000-0000-00007B100000}"/>
    <cellStyle name="Обычный 31 7 2 2" xfId="4220" xr:uid="{00000000-0005-0000-0000-00007C100000}"/>
    <cellStyle name="Обычный 31 7 2 2 2" xfId="4221" xr:uid="{00000000-0005-0000-0000-00007D100000}"/>
    <cellStyle name="Обычный 31 7 2 3" xfId="4222" xr:uid="{00000000-0005-0000-0000-00007E100000}"/>
    <cellStyle name="Обычный 31 7 3" xfId="4223" xr:uid="{00000000-0005-0000-0000-00007F100000}"/>
    <cellStyle name="Обычный 31 7 3 2" xfId="4224" xr:uid="{00000000-0005-0000-0000-000080100000}"/>
    <cellStyle name="Обычный 31 7 4" xfId="4225" xr:uid="{00000000-0005-0000-0000-000081100000}"/>
    <cellStyle name="Обычный 31 7 5" xfId="4226" xr:uid="{00000000-0005-0000-0000-000082100000}"/>
    <cellStyle name="Обычный 31 8" xfId="4227" xr:uid="{00000000-0005-0000-0000-000083100000}"/>
    <cellStyle name="Обычный 31 8 2" xfId="4228" xr:uid="{00000000-0005-0000-0000-000084100000}"/>
    <cellStyle name="Обычный 31 8 2 2" xfId="4229" xr:uid="{00000000-0005-0000-0000-000085100000}"/>
    <cellStyle name="Обычный 31 8 2 2 2" xfId="4230" xr:uid="{00000000-0005-0000-0000-000086100000}"/>
    <cellStyle name="Обычный 31 8 2 3" xfId="4231" xr:uid="{00000000-0005-0000-0000-000087100000}"/>
    <cellStyle name="Обычный 31 8 3" xfId="4232" xr:uid="{00000000-0005-0000-0000-000088100000}"/>
    <cellStyle name="Обычный 31 8 3 2" xfId="4233" xr:uid="{00000000-0005-0000-0000-000089100000}"/>
    <cellStyle name="Обычный 31 8 4" xfId="4234" xr:uid="{00000000-0005-0000-0000-00008A100000}"/>
    <cellStyle name="Обычный 31 8 5" xfId="4235" xr:uid="{00000000-0005-0000-0000-00008B100000}"/>
    <cellStyle name="Обычный 31 9" xfId="4236" xr:uid="{00000000-0005-0000-0000-00008C100000}"/>
    <cellStyle name="Обычный 31 9 2" xfId="4237" xr:uid="{00000000-0005-0000-0000-00008D100000}"/>
    <cellStyle name="Обычный 31 9 2 2" xfId="4238" xr:uid="{00000000-0005-0000-0000-00008E100000}"/>
    <cellStyle name="Обычный 31 9 2 2 2" xfId="4239" xr:uid="{00000000-0005-0000-0000-00008F100000}"/>
    <cellStyle name="Обычный 31 9 2 3" xfId="4240" xr:uid="{00000000-0005-0000-0000-000090100000}"/>
    <cellStyle name="Обычный 31 9 3" xfId="4241" xr:uid="{00000000-0005-0000-0000-000091100000}"/>
    <cellStyle name="Обычный 31 9 3 2" xfId="4242" xr:uid="{00000000-0005-0000-0000-000092100000}"/>
    <cellStyle name="Обычный 31 9 4" xfId="4243" xr:uid="{00000000-0005-0000-0000-000093100000}"/>
    <cellStyle name="Обычный 31 9 5" xfId="4244" xr:uid="{00000000-0005-0000-0000-000094100000}"/>
    <cellStyle name="Обычный 32" xfId="4245" xr:uid="{00000000-0005-0000-0000-000095100000}"/>
    <cellStyle name="Обычный 32 10" xfId="4246" xr:uid="{00000000-0005-0000-0000-000096100000}"/>
    <cellStyle name="Обычный 32 10 2" xfId="4247" xr:uid="{00000000-0005-0000-0000-000097100000}"/>
    <cellStyle name="Обычный 32 10 2 2" xfId="4248" xr:uid="{00000000-0005-0000-0000-000098100000}"/>
    <cellStyle name="Обычный 32 10 2 2 2" xfId="4249" xr:uid="{00000000-0005-0000-0000-000099100000}"/>
    <cellStyle name="Обычный 32 10 2 3" xfId="4250" xr:uid="{00000000-0005-0000-0000-00009A100000}"/>
    <cellStyle name="Обычный 32 10 3" xfId="4251" xr:uid="{00000000-0005-0000-0000-00009B100000}"/>
    <cellStyle name="Обычный 32 10 3 2" xfId="4252" xr:uid="{00000000-0005-0000-0000-00009C100000}"/>
    <cellStyle name="Обычный 32 10 4" xfId="4253" xr:uid="{00000000-0005-0000-0000-00009D100000}"/>
    <cellStyle name="Обычный 32 10 5" xfId="4254" xr:uid="{00000000-0005-0000-0000-00009E100000}"/>
    <cellStyle name="Обычный 32 11" xfId="4255" xr:uid="{00000000-0005-0000-0000-00009F100000}"/>
    <cellStyle name="Обычный 32 11 2" xfId="4256" xr:uid="{00000000-0005-0000-0000-0000A0100000}"/>
    <cellStyle name="Обычный 32 11 2 2" xfId="4257" xr:uid="{00000000-0005-0000-0000-0000A1100000}"/>
    <cellStyle name="Обычный 32 11 2 2 2" xfId="4258" xr:uid="{00000000-0005-0000-0000-0000A2100000}"/>
    <cellStyle name="Обычный 32 11 2 3" xfId="4259" xr:uid="{00000000-0005-0000-0000-0000A3100000}"/>
    <cellStyle name="Обычный 32 11 3" xfId="4260" xr:uid="{00000000-0005-0000-0000-0000A4100000}"/>
    <cellStyle name="Обычный 32 11 3 2" xfId="4261" xr:uid="{00000000-0005-0000-0000-0000A5100000}"/>
    <cellStyle name="Обычный 32 11 4" xfId="4262" xr:uid="{00000000-0005-0000-0000-0000A6100000}"/>
    <cellStyle name="Обычный 32 11 5" xfId="4263" xr:uid="{00000000-0005-0000-0000-0000A7100000}"/>
    <cellStyle name="Обычный 32 12" xfId="4264" xr:uid="{00000000-0005-0000-0000-0000A8100000}"/>
    <cellStyle name="Обычный 32 12 2" xfId="4265" xr:uid="{00000000-0005-0000-0000-0000A9100000}"/>
    <cellStyle name="Обычный 32 12 2 2" xfId="4266" xr:uid="{00000000-0005-0000-0000-0000AA100000}"/>
    <cellStyle name="Обычный 32 12 2 2 2" xfId="4267" xr:uid="{00000000-0005-0000-0000-0000AB100000}"/>
    <cellStyle name="Обычный 32 12 2 3" xfId="4268" xr:uid="{00000000-0005-0000-0000-0000AC100000}"/>
    <cellStyle name="Обычный 32 12 3" xfId="4269" xr:uid="{00000000-0005-0000-0000-0000AD100000}"/>
    <cellStyle name="Обычный 32 12 3 2" xfId="4270" xr:uid="{00000000-0005-0000-0000-0000AE100000}"/>
    <cellStyle name="Обычный 32 12 4" xfId="4271" xr:uid="{00000000-0005-0000-0000-0000AF100000}"/>
    <cellStyle name="Обычный 32 12 5" xfId="4272" xr:uid="{00000000-0005-0000-0000-0000B0100000}"/>
    <cellStyle name="Обычный 32 13" xfId="4273" xr:uid="{00000000-0005-0000-0000-0000B1100000}"/>
    <cellStyle name="Обычный 32 13 2" xfId="4274" xr:uid="{00000000-0005-0000-0000-0000B2100000}"/>
    <cellStyle name="Обычный 32 13 2 2" xfId="4275" xr:uid="{00000000-0005-0000-0000-0000B3100000}"/>
    <cellStyle name="Обычный 32 13 2 2 2" xfId="4276" xr:uid="{00000000-0005-0000-0000-0000B4100000}"/>
    <cellStyle name="Обычный 32 13 2 3" xfId="4277" xr:uid="{00000000-0005-0000-0000-0000B5100000}"/>
    <cellStyle name="Обычный 32 13 3" xfId="4278" xr:uid="{00000000-0005-0000-0000-0000B6100000}"/>
    <cellStyle name="Обычный 32 13 3 2" xfId="4279" xr:uid="{00000000-0005-0000-0000-0000B7100000}"/>
    <cellStyle name="Обычный 32 13 4" xfId="4280" xr:uid="{00000000-0005-0000-0000-0000B8100000}"/>
    <cellStyle name="Обычный 32 13 5" xfId="4281" xr:uid="{00000000-0005-0000-0000-0000B9100000}"/>
    <cellStyle name="Обычный 32 2" xfId="4282" xr:uid="{00000000-0005-0000-0000-0000BA100000}"/>
    <cellStyle name="Обычный 32 2 2" xfId="4283" xr:uid="{00000000-0005-0000-0000-0000BB100000}"/>
    <cellStyle name="Обычный 32 2 2 2" xfId="4284" xr:uid="{00000000-0005-0000-0000-0000BC100000}"/>
    <cellStyle name="Обычный 32 2 2 2 2" xfId="4285" xr:uid="{00000000-0005-0000-0000-0000BD100000}"/>
    <cellStyle name="Обычный 32 2 2 3" xfId="4286" xr:uid="{00000000-0005-0000-0000-0000BE100000}"/>
    <cellStyle name="Обычный 32 2 3" xfId="4287" xr:uid="{00000000-0005-0000-0000-0000BF100000}"/>
    <cellStyle name="Обычный 32 2 3 2" xfId="4288" xr:uid="{00000000-0005-0000-0000-0000C0100000}"/>
    <cellStyle name="Обычный 32 2 4" xfId="4289" xr:uid="{00000000-0005-0000-0000-0000C1100000}"/>
    <cellStyle name="Обычный 32 2 5" xfId="4290" xr:uid="{00000000-0005-0000-0000-0000C2100000}"/>
    <cellStyle name="Обычный 32 3" xfId="4291" xr:uid="{00000000-0005-0000-0000-0000C3100000}"/>
    <cellStyle name="Обычный 32 3 2" xfId="4292" xr:uid="{00000000-0005-0000-0000-0000C4100000}"/>
    <cellStyle name="Обычный 32 3 2 2" xfId="4293" xr:uid="{00000000-0005-0000-0000-0000C5100000}"/>
    <cellStyle name="Обычный 32 3 2 2 2" xfId="4294" xr:uid="{00000000-0005-0000-0000-0000C6100000}"/>
    <cellStyle name="Обычный 32 3 2 3" xfId="4295" xr:uid="{00000000-0005-0000-0000-0000C7100000}"/>
    <cellStyle name="Обычный 32 3 3" xfId="4296" xr:uid="{00000000-0005-0000-0000-0000C8100000}"/>
    <cellStyle name="Обычный 32 3 3 2" xfId="4297" xr:uid="{00000000-0005-0000-0000-0000C9100000}"/>
    <cellStyle name="Обычный 32 3 4" xfId="4298" xr:uid="{00000000-0005-0000-0000-0000CA100000}"/>
    <cellStyle name="Обычный 32 3 5" xfId="4299" xr:uid="{00000000-0005-0000-0000-0000CB100000}"/>
    <cellStyle name="Обычный 32 4" xfId="4300" xr:uid="{00000000-0005-0000-0000-0000CC100000}"/>
    <cellStyle name="Обычный 32 4 2" xfId="4301" xr:uid="{00000000-0005-0000-0000-0000CD100000}"/>
    <cellStyle name="Обычный 32 4 2 2" xfId="4302" xr:uid="{00000000-0005-0000-0000-0000CE100000}"/>
    <cellStyle name="Обычный 32 4 2 2 2" xfId="4303" xr:uid="{00000000-0005-0000-0000-0000CF100000}"/>
    <cellStyle name="Обычный 32 4 2 3" xfId="4304" xr:uid="{00000000-0005-0000-0000-0000D0100000}"/>
    <cellStyle name="Обычный 32 4 3" xfId="4305" xr:uid="{00000000-0005-0000-0000-0000D1100000}"/>
    <cellStyle name="Обычный 32 4 3 2" xfId="4306" xr:uid="{00000000-0005-0000-0000-0000D2100000}"/>
    <cellStyle name="Обычный 32 4 4" xfId="4307" xr:uid="{00000000-0005-0000-0000-0000D3100000}"/>
    <cellStyle name="Обычный 32 4 5" xfId="4308" xr:uid="{00000000-0005-0000-0000-0000D4100000}"/>
    <cellStyle name="Обычный 32 5" xfId="4309" xr:uid="{00000000-0005-0000-0000-0000D5100000}"/>
    <cellStyle name="Обычный 32 5 2" xfId="4310" xr:uid="{00000000-0005-0000-0000-0000D6100000}"/>
    <cellStyle name="Обычный 32 5 2 2" xfId="4311" xr:uid="{00000000-0005-0000-0000-0000D7100000}"/>
    <cellStyle name="Обычный 32 5 2 2 2" xfId="4312" xr:uid="{00000000-0005-0000-0000-0000D8100000}"/>
    <cellStyle name="Обычный 32 5 2 3" xfId="4313" xr:uid="{00000000-0005-0000-0000-0000D9100000}"/>
    <cellStyle name="Обычный 32 5 3" xfId="4314" xr:uid="{00000000-0005-0000-0000-0000DA100000}"/>
    <cellStyle name="Обычный 32 5 3 2" xfId="4315" xr:uid="{00000000-0005-0000-0000-0000DB100000}"/>
    <cellStyle name="Обычный 32 5 4" xfId="4316" xr:uid="{00000000-0005-0000-0000-0000DC100000}"/>
    <cellStyle name="Обычный 32 5 5" xfId="4317" xr:uid="{00000000-0005-0000-0000-0000DD100000}"/>
    <cellStyle name="Обычный 32 6" xfId="4318" xr:uid="{00000000-0005-0000-0000-0000DE100000}"/>
    <cellStyle name="Обычный 32 6 2" xfId="4319" xr:uid="{00000000-0005-0000-0000-0000DF100000}"/>
    <cellStyle name="Обычный 32 6 2 2" xfId="4320" xr:uid="{00000000-0005-0000-0000-0000E0100000}"/>
    <cellStyle name="Обычный 32 6 2 2 2" xfId="4321" xr:uid="{00000000-0005-0000-0000-0000E1100000}"/>
    <cellStyle name="Обычный 32 6 2 3" xfId="4322" xr:uid="{00000000-0005-0000-0000-0000E2100000}"/>
    <cellStyle name="Обычный 32 6 3" xfId="4323" xr:uid="{00000000-0005-0000-0000-0000E3100000}"/>
    <cellStyle name="Обычный 32 6 3 2" xfId="4324" xr:uid="{00000000-0005-0000-0000-0000E4100000}"/>
    <cellStyle name="Обычный 32 6 4" xfId="4325" xr:uid="{00000000-0005-0000-0000-0000E5100000}"/>
    <cellStyle name="Обычный 32 6 5" xfId="4326" xr:uid="{00000000-0005-0000-0000-0000E6100000}"/>
    <cellStyle name="Обычный 32 7" xfId="4327" xr:uid="{00000000-0005-0000-0000-0000E7100000}"/>
    <cellStyle name="Обычный 32 7 2" xfId="4328" xr:uid="{00000000-0005-0000-0000-0000E8100000}"/>
    <cellStyle name="Обычный 32 7 2 2" xfId="4329" xr:uid="{00000000-0005-0000-0000-0000E9100000}"/>
    <cellStyle name="Обычный 32 7 2 2 2" xfId="4330" xr:uid="{00000000-0005-0000-0000-0000EA100000}"/>
    <cellStyle name="Обычный 32 7 2 3" xfId="4331" xr:uid="{00000000-0005-0000-0000-0000EB100000}"/>
    <cellStyle name="Обычный 32 7 3" xfId="4332" xr:uid="{00000000-0005-0000-0000-0000EC100000}"/>
    <cellStyle name="Обычный 32 7 3 2" xfId="4333" xr:uid="{00000000-0005-0000-0000-0000ED100000}"/>
    <cellStyle name="Обычный 32 7 4" xfId="4334" xr:uid="{00000000-0005-0000-0000-0000EE100000}"/>
    <cellStyle name="Обычный 32 7 5" xfId="4335" xr:uid="{00000000-0005-0000-0000-0000EF100000}"/>
    <cellStyle name="Обычный 32 8" xfId="4336" xr:uid="{00000000-0005-0000-0000-0000F0100000}"/>
    <cellStyle name="Обычный 32 8 2" xfId="4337" xr:uid="{00000000-0005-0000-0000-0000F1100000}"/>
    <cellStyle name="Обычный 32 8 2 2" xfId="4338" xr:uid="{00000000-0005-0000-0000-0000F2100000}"/>
    <cellStyle name="Обычный 32 8 2 2 2" xfId="4339" xr:uid="{00000000-0005-0000-0000-0000F3100000}"/>
    <cellStyle name="Обычный 32 8 2 3" xfId="4340" xr:uid="{00000000-0005-0000-0000-0000F4100000}"/>
    <cellStyle name="Обычный 32 8 3" xfId="4341" xr:uid="{00000000-0005-0000-0000-0000F5100000}"/>
    <cellStyle name="Обычный 32 8 3 2" xfId="4342" xr:uid="{00000000-0005-0000-0000-0000F6100000}"/>
    <cellStyle name="Обычный 32 8 4" xfId="4343" xr:uid="{00000000-0005-0000-0000-0000F7100000}"/>
    <cellStyle name="Обычный 32 8 5" xfId="4344" xr:uid="{00000000-0005-0000-0000-0000F8100000}"/>
    <cellStyle name="Обычный 32 9" xfId="4345" xr:uid="{00000000-0005-0000-0000-0000F9100000}"/>
    <cellStyle name="Обычный 32 9 2" xfId="4346" xr:uid="{00000000-0005-0000-0000-0000FA100000}"/>
    <cellStyle name="Обычный 32 9 2 2" xfId="4347" xr:uid="{00000000-0005-0000-0000-0000FB100000}"/>
    <cellStyle name="Обычный 32 9 2 2 2" xfId="4348" xr:uid="{00000000-0005-0000-0000-0000FC100000}"/>
    <cellStyle name="Обычный 32 9 2 3" xfId="4349" xr:uid="{00000000-0005-0000-0000-0000FD100000}"/>
    <cellStyle name="Обычный 32 9 3" xfId="4350" xr:uid="{00000000-0005-0000-0000-0000FE100000}"/>
    <cellStyle name="Обычный 32 9 3 2" xfId="4351" xr:uid="{00000000-0005-0000-0000-0000FF100000}"/>
    <cellStyle name="Обычный 32 9 4" xfId="4352" xr:uid="{00000000-0005-0000-0000-000000110000}"/>
    <cellStyle name="Обычный 32 9 5" xfId="4353" xr:uid="{00000000-0005-0000-0000-000001110000}"/>
    <cellStyle name="Обычный 33" xfId="4354" xr:uid="{00000000-0005-0000-0000-000002110000}"/>
    <cellStyle name="Обычный 34" xfId="4355" xr:uid="{00000000-0005-0000-0000-000003110000}"/>
    <cellStyle name="Обычный 34 10" xfId="4356" xr:uid="{00000000-0005-0000-0000-000004110000}"/>
    <cellStyle name="Обычный 34 10 2" xfId="4357" xr:uid="{00000000-0005-0000-0000-000005110000}"/>
    <cellStyle name="Обычный 34 10 2 2" xfId="4358" xr:uid="{00000000-0005-0000-0000-000006110000}"/>
    <cellStyle name="Обычный 34 10 2 2 2" xfId="4359" xr:uid="{00000000-0005-0000-0000-000007110000}"/>
    <cellStyle name="Обычный 34 10 2 3" xfId="4360" xr:uid="{00000000-0005-0000-0000-000008110000}"/>
    <cellStyle name="Обычный 34 10 3" xfId="4361" xr:uid="{00000000-0005-0000-0000-000009110000}"/>
    <cellStyle name="Обычный 34 10 3 2" xfId="4362" xr:uid="{00000000-0005-0000-0000-00000A110000}"/>
    <cellStyle name="Обычный 34 10 4" xfId="4363" xr:uid="{00000000-0005-0000-0000-00000B110000}"/>
    <cellStyle name="Обычный 34 10 5" xfId="4364" xr:uid="{00000000-0005-0000-0000-00000C110000}"/>
    <cellStyle name="Обычный 34 2" xfId="4365" xr:uid="{00000000-0005-0000-0000-00000D110000}"/>
    <cellStyle name="Обычный 34 2 2" xfId="4366" xr:uid="{00000000-0005-0000-0000-00000E110000}"/>
    <cellStyle name="Обычный 34 2 2 2" xfId="4367" xr:uid="{00000000-0005-0000-0000-00000F110000}"/>
    <cellStyle name="Обычный 34 2 2 2 2" xfId="4368" xr:uid="{00000000-0005-0000-0000-000010110000}"/>
    <cellStyle name="Обычный 34 2 2 3" xfId="4369" xr:uid="{00000000-0005-0000-0000-000011110000}"/>
    <cellStyle name="Обычный 34 2 3" xfId="4370" xr:uid="{00000000-0005-0000-0000-000012110000}"/>
    <cellStyle name="Обычный 34 2 3 2" xfId="4371" xr:uid="{00000000-0005-0000-0000-000013110000}"/>
    <cellStyle name="Обычный 34 2 4" xfId="4372" xr:uid="{00000000-0005-0000-0000-000014110000}"/>
    <cellStyle name="Обычный 34 2 5" xfId="4373" xr:uid="{00000000-0005-0000-0000-000015110000}"/>
    <cellStyle name="Обычный 34 3" xfId="4374" xr:uid="{00000000-0005-0000-0000-000016110000}"/>
    <cellStyle name="Обычный 34 3 2" xfId="4375" xr:uid="{00000000-0005-0000-0000-000017110000}"/>
    <cellStyle name="Обычный 34 3 2 2" xfId="4376" xr:uid="{00000000-0005-0000-0000-000018110000}"/>
    <cellStyle name="Обычный 34 3 2 2 2" xfId="4377" xr:uid="{00000000-0005-0000-0000-000019110000}"/>
    <cellStyle name="Обычный 34 3 2 3" xfId="4378" xr:uid="{00000000-0005-0000-0000-00001A110000}"/>
    <cellStyle name="Обычный 34 3 3" xfId="4379" xr:uid="{00000000-0005-0000-0000-00001B110000}"/>
    <cellStyle name="Обычный 34 3 3 2" xfId="4380" xr:uid="{00000000-0005-0000-0000-00001C110000}"/>
    <cellStyle name="Обычный 34 3 4" xfId="4381" xr:uid="{00000000-0005-0000-0000-00001D110000}"/>
    <cellStyle name="Обычный 34 3 5" xfId="4382" xr:uid="{00000000-0005-0000-0000-00001E110000}"/>
    <cellStyle name="Обычный 34 4" xfId="4383" xr:uid="{00000000-0005-0000-0000-00001F110000}"/>
    <cellStyle name="Обычный 34 4 2" xfId="4384" xr:uid="{00000000-0005-0000-0000-000020110000}"/>
    <cellStyle name="Обычный 34 4 2 2" xfId="4385" xr:uid="{00000000-0005-0000-0000-000021110000}"/>
    <cellStyle name="Обычный 34 4 2 2 2" xfId="4386" xr:uid="{00000000-0005-0000-0000-000022110000}"/>
    <cellStyle name="Обычный 34 4 2 3" xfId="4387" xr:uid="{00000000-0005-0000-0000-000023110000}"/>
    <cellStyle name="Обычный 34 4 3" xfId="4388" xr:uid="{00000000-0005-0000-0000-000024110000}"/>
    <cellStyle name="Обычный 34 4 3 2" xfId="4389" xr:uid="{00000000-0005-0000-0000-000025110000}"/>
    <cellStyle name="Обычный 34 4 4" xfId="4390" xr:uid="{00000000-0005-0000-0000-000026110000}"/>
    <cellStyle name="Обычный 34 4 5" xfId="4391" xr:uid="{00000000-0005-0000-0000-000027110000}"/>
    <cellStyle name="Обычный 34 5" xfId="4392" xr:uid="{00000000-0005-0000-0000-000028110000}"/>
    <cellStyle name="Обычный 34 5 2" xfId="4393" xr:uid="{00000000-0005-0000-0000-000029110000}"/>
    <cellStyle name="Обычный 34 5 2 2" xfId="4394" xr:uid="{00000000-0005-0000-0000-00002A110000}"/>
    <cellStyle name="Обычный 34 5 2 2 2" xfId="4395" xr:uid="{00000000-0005-0000-0000-00002B110000}"/>
    <cellStyle name="Обычный 34 5 2 3" xfId="4396" xr:uid="{00000000-0005-0000-0000-00002C110000}"/>
    <cellStyle name="Обычный 34 5 3" xfId="4397" xr:uid="{00000000-0005-0000-0000-00002D110000}"/>
    <cellStyle name="Обычный 34 5 3 2" xfId="4398" xr:uid="{00000000-0005-0000-0000-00002E110000}"/>
    <cellStyle name="Обычный 34 5 4" xfId="4399" xr:uid="{00000000-0005-0000-0000-00002F110000}"/>
    <cellStyle name="Обычный 34 5 5" xfId="4400" xr:uid="{00000000-0005-0000-0000-000030110000}"/>
    <cellStyle name="Обычный 34 6" xfId="4401" xr:uid="{00000000-0005-0000-0000-000031110000}"/>
    <cellStyle name="Обычный 34 6 2" xfId="4402" xr:uid="{00000000-0005-0000-0000-000032110000}"/>
    <cellStyle name="Обычный 34 6 2 2" xfId="4403" xr:uid="{00000000-0005-0000-0000-000033110000}"/>
    <cellStyle name="Обычный 34 6 2 2 2" xfId="4404" xr:uid="{00000000-0005-0000-0000-000034110000}"/>
    <cellStyle name="Обычный 34 6 2 3" xfId="4405" xr:uid="{00000000-0005-0000-0000-000035110000}"/>
    <cellStyle name="Обычный 34 6 3" xfId="4406" xr:uid="{00000000-0005-0000-0000-000036110000}"/>
    <cellStyle name="Обычный 34 6 3 2" xfId="4407" xr:uid="{00000000-0005-0000-0000-000037110000}"/>
    <cellStyle name="Обычный 34 6 4" xfId="4408" xr:uid="{00000000-0005-0000-0000-000038110000}"/>
    <cellStyle name="Обычный 34 6 5" xfId="4409" xr:uid="{00000000-0005-0000-0000-000039110000}"/>
    <cellStyle name="Обычный 34 7" xfId="4410" xr:uid="{00000000-0005-0000-0000-00003A110000}"/>
    <cellStyle name="Обычный 34 7 2" xfId="4411" xr:uid="{00000000-0005-0000-0000-00003B110000}"/>
    <cellStyle name="Обычный 34 7 2 2" xfId="4412" xr:uid="{00000000-0005-0000-0000-00003C110000}"/>
    <cellStyle name="Обычный 34 7 2 2 2" xfId="4413" xr:uid="{00000000-0005-0000-0000-00003D110000}"/>
    <cellStyle name="Обычный 34 7 2 3" xfId="4414" xr:uid="{00000000-0005-0000-0000-00003E110000}"/>
    <cellStyle name="Обычный 34 7 3" xfId="4415" xr:uid="{00000000-0005-0000-0000-00003F110000}"/>
    <cellStyle name="Обычный 34 7 3 2" xfId="4416" xr:uid="{00000000-0005-0000-0000-000040110000}"/>
    <cellStyle name="Обычный 34 7 4" xfId="4417" xr:uid="{00000000-0005-0000-0000-000041110000}"/>
    <cellStyle name="Обычный 34 7 5" xfId="4418" xr:uid="{00000000-0005-0000-0000-000042110000}"/>
    <cellStyle name="Обычный 34 8" xfId="4419" xr:uid="{00000000-0005-0000-0000-000043110000}"/>
    <cellStyle name="Обычный 34 8 2" xfId="4420" xr:uid="{00000000-0005-0000-0000-000044110000}"/>
    <cellStyle name="Обычный 34 8 2 2" xfId="4421" xr:uid="{00000000-0005-0000-0000-000045110000}"/>
    <cellStyle name="Обычный 34 8 2 2 2" xfId="4422" xr:uid="{00000000-0005-0000-0000-000046110000}"/>
    <cellStyle name="Обычный 34 8 2 3" xfId="4423" xr:uid="{00000000-0005-0000-0000-000047110000}"/>
    <cellStyle name="Обычный 34 8 3" xfId="4424" xr:uid="{00000000-0005-0000-0000-000048110000}"/>
    <cellStyle name="Обычный 34 8 3 2" xfId="4425" xr:uid="{00000000-0005-0000-0000-000049110000}"/>
    <cellStyle name="Обычный 34 8 4" xfId="4426" xr:uid="{00000000-0005-0000-0000-00004A110000}"/>
    <cellStyle name="Обычный 34 8 5" xfId="4427" xr:uid="{00000000-0005-0000-0000-00004B110000}"/>
    <cellStyle name="Обычный 34 9" xfId="4428" xr:uid="{00000000-0005-0000-0000-00004C110000}"/>
    <cellStyle name="Обычный 34 9 2" xfId="4429" xr:uid="{00000000-0005-0000-0000-00004D110000}"/>
    <cellStyle name="Обычный 34 9 2 2" xfId="4430" xr:uid="{00000000-0005-0000-0000-00004E110000}"/>
    <cellStyle name="Обычный 34 9 2 2 2" xfId="4431" xr:uid="{00000000-0005-0000-0000-00004F110000}"/>
    <cellStyle name="Обычный 34 9 2 3" xfId="4432" xr:uid="{00000000-0005-0000-0000-000050110000}"/>
    <cellStyle name="Обычный 34 9 3" xfId="4433" xr:uid="{00000000-0005-0000-0000-000051110000}"/>
    <cellStyle name="Обычный 34 9 3 2" xfId="4434" xr:uid="{00000000-0005-0000-0000-000052110000}"/>
    <cellStyle name="Обычный 34 9 4" xfId="4435" xr:uid="{00000000-0005-0000-0000-000053110000}"/>
    <cellStyle name="Обычный 34 9 5" xfId="4436" xr:uid="{00000000-0005-0000-0000-000054110000}"/>
    <cellStyle name="Обычный 35" xfId="4437" xr:uid="{00000000-0005-0000-0000-000055110000}"/>
    <cellStyle name="Обычный 36" xfId="4438" xr:uid="{00000000-0005-0000-0000-000056110000}"/>
    <cellStyle name="Обычный 37" xfId="4439" xr:uid="{00000000-0005-0000-0000-000057110000}"/>
    <cellStyle name="Обычный 38" xfId="4440" xr:uid="{00000000-0005-0000-0000-000058110000}"/>
    <cellStyle name="Обычный 39" xfId="4441" xr:uid="{00000000-0005-0000-0000-000059110000}"/>
    <cellStyle name="Обычный 4" xfId="4442" xr:uid="{00000000-0005-0000-0000-00005A110000}"/>
    <cellStyle name="Обычный 4 2" xfId="4443" xr:uid="{00000000-0005-0000-0000-00005B110000}"/>
    <cellStyle name="Обычный 4 2 2" xfId="4444" xr:uid="{00000000-0005-0000-0000-00005C110000}"/>
    <cellStyle name="Обычный 4 2 2 2" xfId="4445" xr:uid="{00000000-0005-0000-0000-00005D110000}"/>
    <cellStyle name="Обычный 4 2 2 2 2" xfId="4446" xr:uid="{00000000-0005-0000-0000-00005E110000}"/>
    <cellStyle name="Обычный 4 2 2 3" xfId="4447" xr:uid="{00000000-0005-0000-0000-00005F110000}"/>
    <cellStyle name="Обычный 4 2 2 4" xfId="4448" xr:uid="{00000000-0005-0000-0000-000060110000}"/>
    <cellStyle name="Обычный 4 2 2 5" xfId="4449" xr:uid="{00000000-0005-0000-0000-000061110000}"/>
    <cellStyle name="Обычный 4 2 2 6" xfId="4450" xr:uid="{00000000-0005-0000-0000-000062110000}"/>
    <cellStyle name="Обычный 4 2 2 7" xfId="4451" xr:uid="{00000000-0005-0000-0000-000063110000}"/>
    <cellStyle name="Обычный 4 2 2 8" xfId="4452" xr:uid="{00000000-0005-0000-0000-000064110000}"/>
    <cellStyle name="Обычный 4 2 3" xfId="4453" xr:uid="{00000000-0005-0000-0000-000065110000}"/>
    <cellStyle name="Обычный 4 2 3 2" xfId="4454" xr:uid="{00000000-0005-0000-0000-000066110000}"/>
    <cellStyle name="Обычный 4 2 4" xfId="4455" xr:uid="{00000000-0005-0000-0000-000067110000}"/>
    <cellStyle name="Обычный 4 2 5" xfId="4456" xr:uid="{00000000-0005-0000-0000-000068110000}"/>
    <cellStyle name="Обычный 4 2 6" xfId="4457" xr:uid="{00000000-0005-0000-0000-000069110000}"/>
    <cellStyle name="Обычный 4 2 7" xfId="4458" xr:uid="{00000000-0005-0000-0000-00006A110000}"/>
    <cellStyle name="Обычный 4 2 8" xfId="4459" xr:uid="{00000000-0005-0000-0000-00006B110000}"/>
    <cellStyle name="Обычный 4 2 9" xfId="4460" xr:uid="{00000000-0005-0000-0000-00006C110000}"/>
    <cellStyle name="Обычный 4 3" xfId="4461" xr:uid="{00000000-0005-0000-0000-00006D110000}"/>
    <cellStyle name="Обычный 4 3 2" xfId="4462" xr:uid="{00000000-0005-0000-0000-00006E110000}"/>
    <cellStyle name="Обычный 4 4" xfId="4463" xr:uid="{00000000-0005-0000-0000-00006F110000}"/>
    <cellStyle name="Обычный 4 5" xfId="4464" xr:uid="{00000000-0005-0000-0000-000070110000}"/>
    <cellStyle name="Обычный 40" xfId="4465" xr:uid="{00000000-0005-0000-0000-000071110000}"/>
    <cellStyle name="Обычный 41" xfId="4466" xr:uid="{00000000-0005-0000-0000-000072110000}"/>
    <cellStyle name="Обычный 42" xfId="4467" xr:uid="{00000000-0005-0000-0000-000073110000}"/>
    <cellStyle name="Обычный 43" xfId="4468" xr:uid="{00000000-0005-0000-0000-000074110000}"/>
    <cellStyle name="Обычный 44" xfId="4469" xr:uid="{00000000-0005-0000-0000-000075110000}"/>
    <cellStyle name="Обычный 45" xfId="4470" xr:uid="{00000000-0005-0000-0000-000076110000}"/>
    <cellStyle name="Обычный 46" xfId="4471" xr:uid="{00000000-0005-0000-0000-000077110000}"/>
    <cellStyle name="Обычный 47" xfId="4472" xr:uid="{00000000-0005-0000-0000-000078110000}"/>
    <cellStyle name="Обычный 47 2" xfId="4473" xr:uid="{00000000-0005-0000-0000-000079110000}"/>
    <cellStyle name="Обычный 47 2 2" xfId="4474" xr:uid="{00000000-0005-0000-0000-00007A110000}"/>
    <cellStyle name="Обычный 47 2 2 2" xfId="4475" xr:uid="{00000000-0005-0000-0000-00007B110000}"/>
    <cellStyle name="Обычный 47 2 2 2 2" xfId="4476" xr:uid="{00000000-0005-0000-0000-00007C110000}"/>
    <cellStyle name="Обычный 47 2 2 3" xfId="4477" xr:uid="{00000000-0005-0000-0000-00007D110000}"/>
    <cellStyle name="Обычный 47 2 3" xfId="4478" xr:uid="{00000000-0005-0000-0000-00007E110000}"/>
    <cellStyle name="Обычный 47 2 3 2" xfId="4479" xr:uid="{00000000-0005-0000-0000-00007F110000}"/>
    <cellStyle name="Обычный 47 2 4" xfId="4480" xr:uid="{00000000-0005-0000-0000-000080110000}"/>
    <cellStyle name="Обычный 47 2 5" xfId="4481" xr:uid="{00000000-0005-0000-0000-000081110000}"/>
    <cellStyle name="Обычный 47 3" xfId="4482" xr:uid="{00000000-0005-0000-0000-000082110000}"/>
    <cellStyle name="Обычный 47 3 2" xfId="4483" xr:uid="{00000000-0005-0000-0000-000083110000}"/>
    <cellStyle name="Обычный 47 3 2 2" xfId="4484" xr:uid="{00000000-0005-0000-0000-000084110000}"/>
    <cellStyle name="Обычный 47 3 2 2 2" xfId="4485" xr:uid="{00000000-0005-0000-0000-000085110000}"/>
    <cellStyle name="Обычный 47 3 2 3" xfId="4486" xr:uid="{00000000-0005-0000-0000-000086110000}"/>
    <cellStyle name="Обычный 47 3 3" xfId="4487" xr:uid="{00000000-0005-0000-0000-000087110000}"/>
    <cellStyle name="Обычный 47 3 3 2" xfId="4488" xr:uid="{00000000-0005-0000-0000-000088110000}"/>
    <cellStyle name="Обычный 47 3 4" xfId="4489" xr:uid="{00000000-0005-0000-0000-000089110000}"/>
    <cellStyle name="Обычный 47 3 5" xfId="4490" xr:uid="{00000000-0005-0000-0000-00008A110000}"/>
    <cellStyle name="Обычный 47 4" xfId="4491" xr:uid="{00000000-0005-0000-0000-00008B110000}"/>
    <cellStyle name="Обычный 47 4 2" xfId="4492" xr:uid="{00000000-0005-0000-0000-00008C110000}"/>
    <cellStyle name="Обычный 47 4 2 2" xfId="4493" xr:uid="{00000000-0005-0000-0000-00008D110000}"/>
    <cellStyle name="Обычный 47 4 2 2 2" xfId="4494" xr:uid="{00000000-0005-0000-0000-00008E110000}"/>
    <cellStyle name="Обычный 47 4 2 3" xfId="4495" xr:uid="{00000000-0005-0000-0000-00008F110000}"/>
    <cellStyle name="Обычный 47 4 3" xfId="4496" xr:uid="{00000000-0005-0000-0000-000090110000}"/>
    <cellStyle name="Обычный 47 4 3 2" xfId="4497" xr:uid="{00000000-0005-0000-0000-000091110000}"/>
    <cellStyle name="Обычный 47 4 4" xfId="4498" xr:uid="{00000000-0005-0000-0000-000092110000}"/>
    <cellStyle name="Обычный 47 4 5" xfId="4499" xr:uid="{00000000-0005-0000-0000-000093110000}"/>
    <cellStyle name="Обычный 47 5" xfId="4500" xr:uid="{00000000-0005-0000-0000-000094110000}"/>
    <cellStyle name="Обычный 47 5 2" xfId="4501" xr:uid="{00000000-0005-0000-0000-000095110000}"/>
    <cellStyle name="Обычный 47 5 2 2" xfId="4502" xr:uid="{00000000-0005-0000-0000-000096110000}"/>
    <cellStyle name="Обычный 47 5 2 2 2" xfId="4503" xr:uid="{00000000-0005-0000-0000-000097110000}"/>
    <cellStyle name="Обычный 47 5 2 3" xfId="4504" xr:uid="{00000000-0005-0000-0000-000098110000}"/>
    <cellStyle name="Обычный 47 5 3" xfId="4505" xr:uid="{00000000-0005-0000-0000-000099110000}"/>
    <cellStyle name="Обычный 47 5 3 2" xfId="4506" xr:uid="{00000000-0005-0000-0000-00009A110000}"/>
    <cellStyle name="Обычный 47 5 4" xfId="4507" xr:uid="{00000000-0005-0000-0000-00009B110000}"/>
    <cellStyle name="Обычный 47 5 5" xfId="4508" xr:uid="{00000000-0005-0000-0000-00009C110000}"/>
    <cellStyle name="Обычный 48" xfId="4509" xr:uid="{00000000-0005-0000-0000-00009D110000}"/>
    <cellStyle name="Обычный 48 2" xfId="4510" xr:uid="{00000000-0005-0000-0000-00009E110000}"/>
    <cellStyle name="Обычный 48 2 2" xfId="4511" xr:uid="{00000000-0005-0000-0000-00009F110000}"/>
    <cellStyle name="Обычный 48 2 2 2" xfId="4512" xr:uid="{00000000-0005-0000-0000-0000A0110000}"/>
    <cellStyle name="Обычный 48 2 2 2 2" xfId="4513" xr:uid="{00000000-0005-0000-0000-0000A1110000}"/>
    <cellStyle name="Обычный 48 2 2 3" xfId="4514" xr:uid="{00000000-0005-0000-0000-0000A2110000}"/>
    <cellStyle name="Обычный 48 2 3" xfId="4515" xr:uid="{00000000-0005-0000-0000-0000A3110000}"/>
    <cellStyle name="Обычный 48 2 3 2" xfId="4516" xr:uid="{00000000-0005-0000-0000-0000A4110000}"/>
    <cellStyle name="Обычный 48 2 4" xfId="4517" xr:uid="{00000000-0005-0000-0000-0000A5110000}"/>
    <cellStyle name="Обычный 48 2 5" xfId="4518" xr:uid="{00000000-0005-0000-0000-0000A6110000}"/>
    <cellStyle name="Обычный 48 3" xfId="4519" xr:uid="{00000000-0005-0000-0000-0000A7110000}"/>
    <cellStyle name="Обычный 48 3 2" xfId="4520" xr:uid="{00000000-0005-0000-0000-0000A8110000}"/>
    <cellStyle name="Обычный 48 3 2 2" xfId="4521" xr:uid="{00000000-0005-0000-0000-0000A9110000}"/>
    <cellStyle name="Обычный 48 3 2 2 2" xfId="4522" xr:uid="{00000000-0005-0000-0000-0000AA110000}"/>
    <cellStyle name="Обычный 48 3 2 3" xfId="4523" xr:uid="{00000000-0005-0000-0000-0000AB110000}"/>
    <cellStyle name="Обычный 48 3 3" xfId="4524" xr:uid="{00000000-0005-0000-0000-0000AC110000}"/>
    <cellStyle name="Обычный 48 3 3 2" xfId="4525" xr:uid="{00000000-0005-0000-0000-0000AD110000}"/>
    <cellStyle name="Обычный 48 3 4" xfId="4526" xr:uid="{00000000-0005-0000-0000-0000AE110000}"/>
    <cellStyle name="Обычный 48 3 5" xfId="4527" xr:uid="{00000000-0005-0000-0000-0000AF110000}"/>
    <cellStyle name="Обычный 48 4" xfId="4528" xr:uid="{00000000-0005-0000-0000-0000B0110000}"/>
    <cellStyle name="Обычный 48 4 2" xfId="4529" xr:uid="{00000000-0005-0000-0000-0000B1110000}"/>
    <cellStyle name="Обычный 48 4 2 2" xfId="4530" xr:uid="{00000000-0005-0000-0000-0000B2110000}"/>
    <cellStyle name="Обычный 48 4 2 2 2" xfId="4531" xr:uid="{00000000-0005-0000-0000-0000B3110000}"/>
    <cellStyle name="Обычный 48 4 2 3" xfId="4532" xr:uid="{00000000-0005-0000-0000-0000B4110000}"/>
    <cellStyle name="Обычный 48 4 3" xfId="4533" xr:uid="{00000000-0005-0000-0000-0000B5110000}"/>
    <cellStyle name="Обычный 48 4 3 2" xfId="4534" xr:uid="{00000000-0005-0000-0000-0000B6110000}"/>
    <cellStyle name="Обычный 48 4 4" xfId="4535" xr:uid="{00000000-0005-0000-0000-0000B7110000}"/>
    <cellStyle name="Обычный 48 4 5" xfId="4536" xr:uid="{00000000-0005-0000-0000-0000B8110000}"/>
    <cellStyle name="Обычный 48 5" xfId="4537" xr:uid="{00000000-0005-0000-0000-0000B9110000}"/>
    <cellStyle name="Обычный 48 5 2" xfId="4538" xr:uid="{00000000-0005-0000-0000-0000BA110000}"/>
    <cellStyle name="Обычный 48 5 2 2" xfId="4539" xr:uid="{00000000-0005-0000-0000-0000BB110000}"/>
    <cellStyle name="Обычный 48 5 2 2 2" xfId="4540" xr:uid="{00000000-0005-0000-0000-0000BC110000}"/>
    <cellStyle name="Обычный 48 5 2 3" xfId="4541" xr:uid="{00000000-0005-0000-0000-0000BD110000}"/>
    <cellStyle name="Обычный 48 5 3" xfId="4542" xr:uid="{00000000-0005-0000-0000-0000BE110000}"/>
    <cellStyle name="Обычный 48 5 3 2" xfId="4543" xr:uid="{00000000-0005-0000-0000-0000BF110000}"/>
    <cellStyle name="Обычный 48 5 4" xfId="4544" xr:uid="{00000000-0005-0000-0000-0000C0110000}"/>
    <cellStyle name="Обычный 48 5 5" xfId="4545" xr:uid="{00000000-0005-0000-0000-0000C1110000}"/>
    <cellStyle name="Обычный 48 6" xfId="4546" xr:uid="{00000000-0005-0000-0000-0000C2110000}"/>
    <cellStyle name="Обычный 48 6 2" xfId="4547" xr:uid="{00000000-0005-0000-0000-0000C3110000}"/>
    <cellStyle name="Обычный 48 6 2 2" xfId="4548" xr:uid="{00000000-0005-0000-0000-0000C4110000}"/>
    <cellStyle name="Обычный 48 6 2 2 2" xfId="4549" xr:uid="{00000000-0005-0000-0000-0000C5110000}"/>
    <cellStyle name="Обычный 48 6 2 3" xfId="4550" xr:uid="{00000000-0005-0000-0000-0000C6110000}"/>
    <cellStyle name="Обычный 48 6 3" xfId="4551" xr:uid="{00000000-0005-0000-0000-0000C7110000}"/>
    <cellStyle name="Обычный 48 6 3 2" xfId="4552" xr:uid="{00000000-0005-0000-0000-0000C8110000}"/>
    <cellStyle name="Обычный 48 6 4" xfId="4553" xr:uid="{00000000-0005-0000-0000-0000C9110000}"/>
    <cellStyle name="Обычный 48 6 5" xfId="4554" xr:uid="{00000000-0005-0000-0000-0000CA110000}"/>
    <cellStyle name="Обычный 49" xfId="4555" xr:uid="{00000000-0005-0000-0000-0000CB110000}"/>
    <cellStyle name="Обычный 49 10" xfId="4556" xr:uid="{00000000-0005-0000-0000-0000CC110000}"/>
    <cellStyle name="Обычный 49 10 2" xfId="4557" xr:uid="{00000000-0005-0000-0000-0000CD110000}"/>
    <cellStyle name="Обычный 49 10 2 2" xfId="4558" xr:uid="{00000000-0005-0000-0000-0000CE110000}"/>
    <cellStyle name="Обычный 49 10 2 2 2" xfId="4559" xr:uid="{00000000-0005-0000-0000-0000CF110000}"/>
    <cellStyle name="Обычный 49 10 2 3" xfId="4560" xr:uid="{00000000-0005-0000-0000-0000D0110000}"/>
    <cellStyle name="Обычный 49 10 3" xfId="4561" xr:uid="{00000000-0005-0000-0000-0000D1110000}"/>
    <cellStyle name="Обычный 49 10 3 2" xfId="4562" xr:uid="{00000000-0005-0000-0000-0000D2110000}"/>
    <cellStyle name="Обычный 49 10 4" xfId="4563" xr:uid="{00000000-0005-0000-0000-0000D3110000}"/>
    <cellStyle name="Обычный 49 10 5" xfId="4564" xr:uid="{00000000-0005-0000-0000-0000D4110000}"/>
    <cellStyle name="Обычный 49 11" xfId="4565" xr:uid="{00000000-0005-0000-0000-0000D5110000}"/>
    <cellStyle name="Обычный 49 11 2" xfId="4566" xr:uid="{00000000-0005-0000-0000-0000D6110000}"/>
    <cellStyle name="Обычный 49 11 2 2" xfId="4567" xr:uid="{00000000-0005-0000-0000-0000D7110000}"/>
    <cellStyle name="Обычный 49 11 2 2 2" xfId="4568" xr:uid="{00000000-0005-0000-0000-0000D8110000}"/>
    <cellStyle name="Обычный 49 11 2 3" xfId="4569" xr:uid="{00000000-0005-0000-0000-0000D9110000}"/>
    <cellStyle name="Обычный 49 11 3" xfId="4570" xr:uid="{00000000-0005-0000-0000-0000DA110000}"/>
    <cellStyle name="Обычный 49 11 3 2" xfId="4571" xr:uid="{00000000-0005-0000-0000-0000DB110000}"/>
    <cellStyle name="Обычный 49 11 4" xfId="4572" xr:uid="{00000000-0005-0000-0000-0000DC110000}"/>
    <cellStyle name="Обычный 49 11 5" xfId="4573" xr:uid="{00000000-0005-0000-0000-0000DD110000}"/>
    <cellStyle name="Обычный 49 12" xfId="4574" xr:uid="{00000000-0005-0000-0000-0000DE110000}"/>
    <cellStyle name="Обычный 49 12 2" xfId="4575" xr:uid="{00000000-0005-0000-0000-0000DF110000}"/>
    <cellStyle name="Обычный 49 12 2 2" xfId="4576" xr:uid="{00000000-0005-0000-0000-0000E0110000}"/>
    <cellStyle name="Обычный 49 12 2 2 2" xfId="4577" xr:uid="{00000000-0005-0000-0000-0000E1110000}"/>
    <cellStyle name="Обычный 49 12 2 3" xfId="4578" xr:uid="{00000000-0005-0000-0000-0000E2110000}"/>
    <cellStyle name="Обычный 49 12 3" xfId="4579" xr:uid="{00000000-0005-0000-0000-0000E3110000}"/>
    <cellStyle name="Обычный 49 12 3 2" xfId="4580" xr:uid="{00000000-0005-0000-0000-0000E4110000}"/>
    <cellStyle name="Обычный 49 12 4" xfId="4581" xr:uid="{00000000-0005-0000-0000-0000E5110000}"/>
    <cellStyle name="Обычный 49 12 5" xfId="4582" xr:uid="{00000000-0005-0000-0000-0000E6110000}"/>
    <cellStyle name="Обычный 49 2" xfId="4583" xr:uid="{00000000-0005-0000-0000-0000E7110000}"/>
    <cellStyle name="Обычный 49 2 2" xfId="4584" xr:uid="{00000000-0005-0000-0000-0000E8110000}"/>
    <cellStyle name="Обычный 49 2 2 2" xfId="4585" xr:uid="{00000000-0005-0000-0000-0000E9110000}"/>
    <cellStyle name="Обычный 49 2 2 2 2" xfId="4586" xr:uid="{00000000-0005-0000-0000-0000EA110000}"/>
    <cellStyle name="Обычный 49 2 2 3" xfId="4587" xr:uid="{00000000-0005-0000-0000-0000EB110000}"/>
    <cellStyle name="Обычный 49 2 3" xfId="4588" xr:uid="{00000000-0005-0000-0000-0000EC110000}"/>
    <cellStyle name="Обычный 49 2 3 2" xfId="4589" xr:uid="{00000000-0005-0000-0000-0000ED110000}"/>
    <cellStyle name="Обычный 49 2 4" xfId="4590" xr:uid="{00000000-0005-0000-0000-0000EE110000}"/>
    <cellStyle name="Обычный 49 2 5" xfId="4591" xr:uid="{00000000-0005-0000-0000-0000EF110000}"/>
    <cellStyle name="Обычный 49 3" xfId="4592" xr:uid="{00000000-0005-0000-0000-0000F0110000}"/>
    <cellStyle name="Обычный 49 3 2" xfId="4593" xr:uid="{00000000-0005-0000-0000-0000F1110000}"/>
    <cellStyle name="Обычный 49 3 2 2" xfId="4594" xr:uid="{00000000-0005-0000-0000-0000F2110000}"/>
    <cellStyle name="Обычный 49 3 2 2 2" xfId="4595" xr:uid="{00000000-0005-0000-0000-0000F3110000}"/>
    <cellStyle name="Обычный 49 3 2 3" xfId="4596" xr:uid="{00000000-0005-0000-0000-0000F4110000}"/>
    <cellStyle name="Обычный 49 3 3" xfId="4597" xr:uid="{00000000-0005-0000-0000-0000F5110000}"/>
    <cellStyle name="Обычный 49 3 3 2" xfId="4598" xr:uid="{00000000-0005-0000-0000-0000F6110000}"/>
    <cellStyle name="Обычный 49 3 4" xfId="4599" xr:uid="{00000000-0005-0000-0000-0000F7110000}"/>
    <cellStyle name="Обычный 49 3 5" xfId="4600" xr:uid="{00000000-0005-0000-0000-0000F8110000}"/>
    <cellStyle name="Обычный 49 4" xfId="4601" xr:uid="{00000000-0005-0000-0000-0000F9110000}"/>
    <cellStyle name="Обычный 49 4 2" xfId="4602" xr:uid="{00000000-0005-0000-0000-0000FA110000}"/>
    <cellStyle name="Обычный 49 4 2 2" xfId="4603" xr:uid="{00000000-0005-0000-0000-0000FB110000}"/>
    <cellStyle name="Обычный 49 4 2 2 2" xfId="4604" xr:uid="{00000000-0005-0000-0000-0000FC110000}"/>
    <cellStyle name="Обычный 49 4 2 3" xfId="4605" xr:uid="{00000000-0005-0000-0000-0000FD110000}"/>
    <cellStyle name="Обычный 49 4 3" xfId="4606" xr:uid="{00000000-0005-0000-0000-0000FE110000}"/>
    <cellStyle name="Обычный 49 4 3 2" xfId="4607" xr:uid="{00000000-0005-0000-0000-0000FF110000}"/>
    <cellStyle name="Обычный 49 4 4" xfId="4608" xr:uid="{00000000-0005-0000-0000-000000120000}"/>
    <cellStyle name="Обычный 49 4 5" xfId="4609" xr:uid="{00000000-0005-0000-0000-000001120000}"/>
    <cellStyle name="Обычный 49 5" xfId="4610" xr:uid="{00000000-0005-0000-0000-000002120000}"/>
    <cellStyle name="Обычный 49 5 2" xfId="4611" xr:uid="{00000000-0005-0000-0000-000003120000}"/>
    <cellStyle name="Обычный 49 5 2 2" xfId="4612" xr:uid="{00000000-0005-0000-0000-000004120000}"/>
    <cellStyle name="Обычный 49 5 2 2 2" xfId="4613" xr:uid="{00000000-0005-0000-0000-000005120000}"/>
    <cellStyle name="Обычный 49 5 2 3" xfId="4614" xr:uid="{00000000-0005-0000-0000-000006120000}"/>
    <cellStyle name="Обычный 49 5 3" xfId="4615" xr:uid="{00000000-0005-0000-0000-000007120000}"/>
    <cellStyle name="Обычный 49 5 3 2" xfId="4616" xr:uid="{00000000-0005-0000-0000-000008120000}"/>
    <cellStyle name="Обычный 49 5 4" xfId="4617" xr:uid="{00000000-0005-0000-0000-000009120000}"/>
    <cellStyle name="Обычный 49 5 5" xfId="4618" xr:uid="{00000000-0005-0000-0000-00000A120000}"/>
    <cellStyle name="Обычный 49 6" xfId="4619" xr:uid="{00000000-0005-0000-0000-00000B120000}"/>
    <cellStyle name="Обычный 49 6 2" xfId="4620" xr:uid="{00000000-0005-0000-0000-00000C120000}"/>
    <cellStyle name="Обычный 49 6 2 2" xfId="4621" xr:uid="{00000000-0005-0000-0000-00000D120000}"/>
    <cellStyle name="Обычный 49 6 2 2 2" xfId="4622" xr:uid="{00000000-0005-0000-0000-00000E120000}"/>
    <cellStyle name="Обычный 49 6 2 3" xfId="4623" xr:uid="{00000000-0005-0000-0000-00000F120000}"/>
    <cellStyle name="Обычный 49 6 3" xfId="4624" xr:uid="{00000000-0005-0000-0000-000010120000}"/>
    <cellStyle name="Обычный 49 6 3 2" xfId="4625" xr:uid="{00000000-0005-0000-0000-000011120000}"/>
    <cellStyle name="Обычный 49 6 4" xfId="4626" xr:uid="{00000000-0005-0000-0000-000012120000}"/>
    <cellStyle name="Обычный 49 6 5" xfId="4627" xr:uid="{00000000-0005-0000-0000-000013120000}"/>
    <cellStyle name="Обычный 49 7" xfId="4628" xr:uid="{00000000-0005-0000-0000-000014120000}"/>
    <cellStyle name="Обычный 49 7 2" xfId="4629" xr:uid="{00000000-0005-0000-0000-000015120000}"/>
    <cellStyle name="Обычный 49 7 2 2" xfId="4630" xr:uid="{00000000-0005-0000-0000-000016120000}"/>
    <cellStyle name="Обычный 49 7 2 2 2" xfId="4631" xr:uid="{00000000-0005-0000-0000-000017120000}"/>
    <cellStyle name="Обычный 49 7 2 3" xfId="4632" xr:uid="{00000000-0005-0000-0000-000018120000}"/>
    <cellStyle name="Обычный 49 7 3" xfId="4633" xr:uid="{00000000-0005-0000-0000-000019120000}"/>
    <cellStyle name="Обычный 49 7 3 2" xfId="4634" xr:uid="{00000000-0005-0000-0000-00001A120000}"/>
    <cellStyle name="Обычный 49 7 4" xfId="4635" xr:uid="{00000000-0005-0000-0000-00001B120000}"/>
    <cellStyle name="Обычный 49 7 5" xfId="4636" xr:uid="{00000000-0005-0000-0000-00001C120000}"/>
    <cellStyle name="Обычный 49 8" xfId="4637" xr:uid="{00000000-0005-0000-0000-00001D120000}"/>
    <cellStyle name="Обычный 49 8 2" xfId="4638" xr:uid="{00000000-0005-0000-0000-00001E120000}"/>
    <cellStyle name="Обычный 49 8 2 2" xfId="4639" xr:uid="{00000000-0005-0000-0000-00001F120000}"/>
    <cellStyle name="Обычный 49 8 2 2 2" xfId="4640" xr:uid="{00000000-0005-0000-0000-000020120000}"/>
    <cellStyle name="Обычный 49 8 2 3" xfId="4641" xr:uid="{00000000-0005-0000-0000-000021120000}"/>
    <cellStyle name="Обычный 49 8 3" xfId="4642" xr:uid="{00000000-0005-0000-0000-000022120000}"/>
    <cellStyle name="Обычный 49 8 3 2" xfId="4643" xr:uid="{00000000-0005-0000-0000-000023120000}"/>
    <cellStyle name="Обычный 49 8 4" xfId="4644" xr:uid="{00000000-0005-0000-0000-000024120000}"/>
    <cellStyle name="Обычный 49 8 5" xfId="4645" xr:uid="{00000000-0005-0000-0000-000025120000}"/>
    <cellStyle name="Обычный 49 9" xfId="4646" xr:uid="{00000000-0005-0000-0000-000026120000}"/>
    <cellStyle name="Обычный 49 9 2" xfId="4647" xr:uid="{00000000-0005-0000-0000-000027120000}"/>
    <cellStyle name="Обычный 49 9 2 2" xfId="4648" xr:uid="{00000000-0005-0000-0000-000028120000}"/>
    <cellStyle name="Обычный 49 9 2 2 2" xfId="4649" xr:uid="{00000000-0005-0000-0000-000029120000}"/>
    <cellStyle name="Обычный 49 9 2 3" xfId="4650" xr:uid="{00000000-0005-0000-0000-00002A120000}"/>
    <cellStyle name="Обычный 49 9 3" xfId="4651" xr:uid="{00000000-0005-0000-0000-00002B120000}"/>
    <cellStyle name="Обычный 49 9 3 2" xfId="4652" xr:uid="{00000000-0005-0000-0000-00002C120000}"/>
    <cellStyle name="Обычный 49 9 4" xfId="4653" xr:uid="{00000000-0005-0000-0000-00002D120000}"/>
    <cellStyle name="Обычный 49 9 5" xfId="4654" xr:uid="{00000000-0005-0000-0000-00002E120000}"/>
    <cellStyle name="Обычный 5" xfId="4655" xr:uid="{00000000-0005-0000-0000-00002F120000}"/>
    <cellStyle name="Обычный 5 2" xfId="4656" xr:uid="{00000000-0005-0000-0000-000030120000}"/>
    <cellStyle name="Обычный 5 2 2" xfId="4657" xr:uid="{00000000-0005-0000-0000-000031120000}"/>
    <cellStyle name="Обычный 5 2 2 2" xfId="4658" xr:uid="{00000000-0005-0000-0000-000032120000}"/>
    <cellStyle name="Обычный 5 2 3" xfId="4659" xr:uid="{00000000-0005-0000-0000-000033120000}"/>
    <cellStyle name="Обычный 5 3" xfId="4660" xr:uid="{00000000-0005-0000-0000-000034120000}"/>
    <cellStyle name="Обычный 5 3 2" xfId="4661" xr:uid="{00000000-0005-0000-0000-000035120000}"/>
    <cellStyle name="Обычный 5 4" xfId="4662" xr:uid="{00000000-0005-0000-0000-000036120000}"/>
    <cellStyle name="Обычный 5 4 2" xfId="4663" xr:uid="{00000000-0005-0000-0000-000037120000}"/>
    <cellStyle name="Обычный 5 5" xfId="4664" xr:uid="{00000000-0005-0000-0000-000038120000}"/>
    <cellStyle name="Обычный 5 6" xfId="4665" xr:uid="{00000000-0005-0000-0000-000039120000}"/>
    <cellStyle name="Обычный 50" xfId="4666" xr:uid="{00000000-0005-0000-0000-00003A120000}"/>
    <cellStyle name="Обычный 50 2" xfId="4667" xr:uid="{00000000-0005-0000-0000-00003B120000}"/>
    <cellStyle name="Обычный 50 2 2" xfId="4668" xr:uid="{00000000-0005-0000-0000-00003C120000}"/>
    <cellStyle name="Обычный 50 2 2 2" xfId="4669" xr:uid="{00000000-0005-0000-0000-00003D120000}"/>
    <cellStyle name="Обычный 50 2 2 2 2" xfId="4670" xr:uid="{00000000-0005-0000-0000-00003E120000}"/>
    <cellStyle name="Обычный 50 2 2 3" xfId="4671" xr:uid="{00000000-0005-0000-0000-00003F120000}"/>
    <cellStyle name="Обычный 50 2 3" xfId="4672" xr:uid="{00000000-0005-0000-0000-000040120000}"/>
    <cellStyle name="Обычный 50 2 3 2" xfId="4673" xr:uid="{00000000-0005-0000-0000-000041120000}"/>
    <cellStyle name="Обычный 50 2 4" xfId="4674" xr:uid="{00000000-0005-0000-0000-000042120000}"/>
    <cellStyle name="Обычный 50 2 5" xfId="4675" xr:uid="{00000000-0005-0000-0000-000043120000}"/>
    <cellStyle name="Обычный 50 3" xfId="4676" xr:uid="{00000000-0005-0000-0000-000044120000}"/>
    <cellStyle name="Обычный 50 3 2" xfId="4677" xr:uid="{00000000-0005-0000-0000-000045120000}"/>
    <cellStyle name="Обычный 50 3 2 2" xfId="4678" xr:uid="{00000000-0005-0000-0000-000046120000}"/>
    <cellStyle name="Обычный 50 3 2 2 2" xfId="4679" xr:uid="{00000000-0005-0000-0000-000047120000}"/>
    <cellStyle name="Обычный 50 3 2 3" xfId="4680" xr:uid="{00000000-0005-0000-0000-000048120000}"/>
    <cellStyle name="Обычный 50 3 3" xfId="4681" xr:uid="{00000000-0005-0000-0000-000049120000}"/>
    <cellStyle name="Обычный 50 3 3 2" xfId="4682" xr:uid="{00000000-0005-0000-0000-00004A120000}"/>
    <cellStyle name="Обычный 50 3 4" xfId="4683" xr:uid="{00000000-0005-0000-0000-00004B120000}"/>
    <cellStyle name="Обычный 50 3 5" xfId="4684" xr:uid="{00000000-0005-0000-0000-00004C120000}"/>
    <cellStyle name="Обычный 50 4" xfId="4685" xr:uid="{00000000-0005-0000-0000-00004D120000}"/>
    <cellStyle name="Обычный 50 4 2" xfId="4686" xr:uid="{00000000-0005-0000-0000-00004E120000}"/>
    <cellStyle name="Обычный 50 4 2 2" xfId="4687" xr:uid="{00000000-0005-0000-0000-00004F120000}"/>
    <cellStyle name="Обычный 50 4 2 2 2" xfId="4688" xr:uid="{00000000-0005-0000-0000-000050120000}"/>
    <cellStyle name="Обычный 50 4 2 3" xfId="4689" xr:uid="{00000000-0005-0000-0000-000051120000}"/>
    <cellStyle name="Обычный 50 4 3" xfId="4690" xr:uid="{00000000-0005-0000-0000-000052120000}"/>
    <cellStyle name="Обычный 50 4 3 2" xfId="4691" xr:uid="{00000000-0005-0000-0000-000053120000}"/>
    <cellStyle name="Обычный 50 4 4" xfId="4692" xr:uid="{00000000-0005-0000-0000-000054120000}"/>
    <cellStyle name="Обычный 50 4 5" xfId="4693" xr:uid="{00000000-0005-0000-0000-000055120000}"/>
    <cellStyle name="Обычный 50 5" xfId="4694" xr:uid="{00000000-0005-0000-0000-000056120000}"/>
    <cellStyle name="Обычный 50 5 2" xfId="4695" xr:uid="{00000000-0005-0000-0000-000057120000}"/>
    <cellStyle name="Обычный 50 5 2 2" xfId="4696" xr:uid="{00000000-0005-0000-0000-000058120000}"/>
    <cellStyle name="Обычный 50 5 2 2 2" xfId="4697" xr:uid="{00000000-0005-0000-0000-000059120000}"/>
    <cellStyle name="Обычный 50 5 2 3" xfId="4698" xr:uid="{00000000-0005-0000-0000-00005A120000}"/>
    <cellStyle name="Обычный 50 5 3" xfId="4699" xr:uid="{00000000-0005-0000-0000-00005B120000}"/>
    <cellStyle name="Обычный 50 5 3 2" xfId="4700" xr:uid="{00000000-0005-0000-0000-00005C120000}"/>
    <cellStyle name="Обычный 50 5 4" xfId="4701" xr:uid="{00000000-0005-0000-0000-00005D120000}"/>
    <cellStyle name="Обычный 50 5 5" xfId="4702" xr:uid="{00000000-0005-0000-0000-00005E120000}"/>
    <cellStyle name="Обычный 50 6" xfId="4703" xr:uid="{00000000-0005-0000-0000-00005F120000}"/>
    <cellStyle name="Обычный 50 6 2" xfId="4704" xr:uid="{00000000-0005-0000-0000-000060120000}"/>
    <cellStyle name="Обычный 50 6 2 2" xfId="4705" xr:uid="{00000000-0005-0000-0000-000061120000}"/>
    <cellStyle name="Обычный 50 6 2 2 2" xfId="4706" xr:uid="{00000000-0005-0000-0000-000062120000}"/>
    <cellStyle name="Обычный 50 6 2 3" xfId="4707" xr:uid="{00000000-0005-0000-0000-000063120000}"/>
    <cellStyle name="Обычный 50 6 3" xfId="4708" xr:uid="{00000000-0005-0000-0000-000064120000}"/>
    <cellStyle name="Обычный 50 6 3 2" xfId="4709" xr:uid="{00000000-0005-0000-0000-000065120000}"/>
    <cellStyle name="Обычный 50 6 4" xfId="4710" xr:uid="{00000000-0005-0000-0000-000066120000}"/>
    <cellStyle name="Обычный 50 6 5" xfId="4711" xr:uid="{00000000-0005-0000-0000-000067120000}"/>
    <cellStyle name="Обычный 50 7" xfId="4712" xr:uid="{00000000-0005-0000-0000-000068120000}"/>
    <cellStyle name="Обычный 50 7 2" xfId="4713" xr:uid="{00000000-0005-0000-0000-000069120000}"/>
    <cellStyle name="Обычный 50 7 2 2" xfId="4714" xr:uid="{00000000-0005-0000-0000-00006A120000}"/>
    <cellStyle name="Обычный 50 7 2 2 2" xfId="4715" xr:uid="{00000000-0005-0000-0000-00006B120000}"/>
    <cellStyle name="Обычный 50 7 2 3" xfId="4716" xr:uid="{00000000-0005-0000-0000-00006C120000}"/>
    <cellStyle name="Обычный 50 7 3" xfId="4717" xr:uid="{00000000-0005-0000-0000-00006D120000}"/>
    <cellStyle name="Обычный 50 7 3 2" xfId="4718" xr:uid="{00000000-0005-0000-0000-00006E120000}"/>
    <cellStyle name="Обычный 50 7 4" xfId="4719" xr:uid="{00000000-0005-0000-0000-00006F120000}"/>
    <cellStyle name="Обычный 50 7 5" xfId="4720" xr:uid="{00000000-0005-0000-0000-000070120000}"/>
    <cellStyle name="Обычный 51" xfId="4721" xr:uid="{00000000-0005-0000-0000-000071120000}"/>
    <cellStyle name="Обычный 51 2" xfId="4722" xr:uid="{00000000-0005-0000-0000-000072120000}"/>
    <cellStyle name="Обычный 51 2 2" xfId="4723" xr:uid="{00000000-0005-0000-0000-000073120000}"/>
    <cellStyle name="Обычный 51 2 2 2" xfId="4724" xr:uid="{00000000-0005-0000-0000-000074120000}"/>
    <cellStyle name="Обычный 51 2 2 2 2" xfId="4725" xr:uid="{00000000-0005-0000-0000-000075120000}"/>
    <cellStyle name="Обычный 51 2 2 3" xfId="4726" xr:uid="{00000000-0005-0000-0000-000076120000}"/>
    <cellStyle name="Обычный 51 2 3" xfId="4727" xr:uid="{00000000-0005-0000-0000-000077120000}"/>
    <cellStyle name="Обычный 51 2 3 2" xfId="4728" xr:uid="{00000000-0005-0000-0000-000078120000}"/>
    <cellStyle name="Обычный 51 2 4" xfId="4729" xr:uid="{00000000-0005-0000-0000-000079120000}"/>
    <cellStyle name="Обычный 51 2 5" xfId="4730" xr:uid="{00000000-0005-0000-0000-00007A120000}"/>
    <cellStyle name="Обычный 52" xfId="4731" xr:uid="{00000000-0005-0000-0000-00007B120000}"/>
    <cellStyle name="Обычный 52 2" xfId="4732" xr:uid="{00000000-0005-0000-0000-00007C120000}"/>
    <cellStyle name="Обычный 52 2 2" xfId="4733" xr:uid="{00000000-0005-0000-0000-00007D120000}"/>
    <cellStyle name="Обычный 52 2 2 2" xfId="4734" xr:uid="{00000000-0005-0000-0000-00007E120000}"/>
    <cellStyle name="Обычный 52 2 2 2 2" xfId="4735" xr:uid="{00000000-0005-0000-0000-00007F120000}"/>
    <cellStyle name="Обычный 52 2 2 3" xfId="4736" xr:uid="{00000000-0005-0000-0000-000080120000}"/>
    <cellStyle name="Обычный 52 2 3" xfId="4737" xr:uid="{00000000-0005-0000-0000-000081120000}"/>
    <cellStyle name="Обычный 52 2 3 2" xfId="4738" xr:uid="{00000000-0005-0000-0000-000082120000}"/>
    <cellStyle name="Обычный 52 2 4" xfId="4739" xr:uid="{00000000-0005-0000-0000-000083120000}"/>
    <cellStyle name="Обычный 52 2 5" xfId="4740" xr:uid="{00000000-0005-0000-0000-000084120000}"/>
    <cellStyle name="Обычный 52 3" xfId="4741" xr:uid="{00000000-0005-0000-0000-000085120000}"/>
    <cellStyle name="Обычный 52 3 2" xfId="4742" xr:uid="{00000000-0005-0000-0000-000086120000}"/>
    <cellStyle name="Обычный 52 3 2 2" xfId="4743" xr:uid="{00000000-0005-0000-0000-000087120000}"/>
    <cellStyle name="Обычный 52 3 2 2 2" xfId="4744" xr:uid="{00000000-0005-0000-0000-000088120000}"/>
    <cellStyle name="Обычный 52 3 2 3" xfId="4745" xr:uid="{00000000-0005-0000-0000-000089120000}"/>
    <cellStyle name="Обычный 52 3 3" xfId="4746" xr:uid="{00000000-0005-0000-0000-00008A120000}"/>
    <cellStyle name="Обычный 52 3 3 2" xfId="4747" xr:uid="{00000000-0005-0000-0000-00008B120000}"/>
    <cellStyle name="Обычный 52 3 4" xfId="4748" xr:uid="{00000000-0005-0000-0000-00008C120000}"/>
    <cellStyle name="Обычный 52 3 5" xfId="4749" xr:uid="{00000000-0005-0000-0000-00008D120000}"/>
    <cellStyle name="Обычный 52 4" xfId="4750" xr:uid="{00000000-0005-0000-0000-00008E120000}"/>
    <cellStyle name="Обычный 52 4 2" xfId="4751" xr:uid="{00000000-0005-0000-0000-00008F120000}"/>
    <cellStyle name="Обычный 52 4 2 2" xfId="4752" xr:uid="{00000000-0005-0000-0000-000090120000}"/>
    <cellStyle name="Обычный 52 4 2 2 2" xfId="4753" xr:uid="{00000000-0005-0000-0000-000091120000}"/>
    <cellStyle name="Обычный 52 4 2 3" xfId="4754" xr:uid="{00000000-0005-0000-0000-000092120000}"/>
    <cellStyle name="Обычный 52 4 3" xfId="4755" xr:uid="{00000000-0005-0000-0000-000093120000}"/>
    <cellStyle name="Обычный 52 4 3 2" xfId="4756" xr:uid="{00000000-0005-0000-0000-000094120000}"/>
    <cellStyle name="Обычный 52 4 4" xfId="4757" xr:uid="{00000000-0005-0000-0000-000095120000}"/>
    <cellStyle name="Обычный 52 4 5" xfId="4758" xr:uid="{00000000-0005-0000-0000-000096120000}"/>
    <cellStyle name="Обычный 52 5" xfId="4759" xr:uid="{00000000-0005-0000-0000-000097120000}"/>
    <cellStyle name="Обычный 52 5 2" xfId="4760" xr:uid="{00000000-0005-0000-0000-000098120000}"/>
    <cellStyle name="Обычный 52 5 2 2" xfId="4761" xr:uid="{00000000-0005-0000-0000-000099120000}"/>
    <cellStyle name="Обычный 52 5 2 2 2" xfId="4762" xr:uid="{00000000-0005-0000-0000-00009A120000}"/>
    <cellStyle name="Обычный 52 5 2 3" xfId="4763" xr:uid="{00000000-0005-0000-0000-00009B120000}"/>
    <cellStyle name="Обычный 52 5 3" xfId="4764" xr:uid="{00000000-0005-0000-0000-00009C120000}"/>
    <cellStyle name="Обычный 52 5 3 2" xfId="4765" xr:uid="{00000000-0005-0000-0000-00009D120000}"/>
    <cellStyle name="Обычный 52 5 4" xfId="4766" xr:uid="{00000000-0005-0000-0000-00009E120000}"/>
    <cellStyle name="Обычный 52 5 5" xfId="4767" xr:uid="{00000000-0005-0000-0000-00009F120000}"/>
    <cellStyle name="Обычный 52 6" xfId="4768" xr:uid="{00000000-0005-0000-0000-0000A0120000}"/>
    <cellStyle name="Обычный 52 6 2" xfId="4769" xr:uid="{00000000-0005-0000-0000-0000A1120000}"/>
    <cellStyle name="Обычный 52 6 2 2" xfId="4770" xr:uid="{00000000-0005-0000-0000-0000A2120000}"/>
    <cellStyle name="Обычный 52 6 2 2 2" xfId="4771" xr:uid="{00000000-0005-0000-0000-0000A3120000}"/>
    <cellStyle name="Обычный 52 6 2 3" xfId="4772" xr:uid="{00000000-0005-0000-0000-0000A4120000}"/>
    <cellStyle name="Обычный 52 6 3" xfId="4773" xr:uid="{00000000-0005-0000-0000-0000A5120000}"/>
    <cellStyle name="Обычный 52 6 3 2" xfId="4774" xr:uid="{00000000-0005-0000-0000-0000A6120000}"/>
    <cellStyle name="Обычный 52 6 4" xfId="4775" xr:uid="{00000000-0005-0000-0000-0000A7120000}"/>
    <cellStyle name="Обычный 52 6 5" xfId="4776" xr:uid="{00000000-0005-0000-0000-0000A8120000}"/>
    <cellStyle name="Обычный 52 7" xfId="4777" xr:uid="{00000000-0005-0000-0000-0000A9120000}"/>
    <cellStyle name="Обычный 52 7 2" xfId="4778" xr:uid="{00000000-0005-0000-0000-0000AA120000}"/>
    <cellStyle name="Обычный 52 7 2 2" xfId="4779" xr:uid="{00000000-0005-0000-0000-0000AB120000}"/>
    <cellStyle name="Обычный 52 7 2 2 2" xfId="4780" xr:uid="{00000000-0005-0000-0000-0000AC120000}"/>
    <cellStyle name="Обычный 52 7 2 3" xfId="4781" xr:uid="{00000000-0005-0000-0000-0000AD120000}"/>
    <cellStyle name="Обычный 52 7 3" xfId="4782" xr:uid="{00000000-0005-0000-0000-0000AE120000}"/>
    <cellStyle name="Обычный 52 7 3 2" xfId="4783" xr:uid="{00000000-0005-0000-0000-0000AF120000}"/>
    <cellStyle name="Обычный 52 7 4" xfId="4784" xr:uid="{00000000-0005-0000-0000-0000B0120000}"/>
    <cellStyle name="Обычный 52 7 5" xfId="4785" xr:uid="{00000000-0005-0000-0000-0000B1120000}"/>
    <cellStyle name="Обычный 52 8" xfId="4786" xr:uid="{00000000-0005-0000-0000-0000B2120000}"/>
    <cellStyle name="Обычный 52 8 2" xfId="4787" xr:uid="{00000000-0005-0000-0000-0000B3120000}"/>
    <cellStyle name="Обычный 52 8 2 2" xfId="4788" xr:uid="{00000000-0005-0000-0000-0000B4120000}"/>
    <cellStyle name="Обычный 52 8 2 2 2" xfId="4789" xr:uid="{00000000-0005-0000-0000-0000B5120000}"/>
    <cellStyle name="Обычный 52 8 2 3" xfId="4790" xr:uid="{00000000-0005-0000-0000-0000B6120000}"/>
    <cellStyle name="Обычный 52 8 3" xfId="4791" xr:uid="{00000000-0005-0000-0000-0000B7120000}"/>
    <cellStyle name="Обычный 52 8 3 2" xfId="4792" xr:uid="{00000000-0005-0000-0000-0000B8120000}"/>
    <cellStyle name="Обычный 52 8 4" xfId="4793" xr:uid="{00000000-0005-0000-0000-0000B9120000}"/>
    <cellStyle name="Обычный 52 8 5" xfId="4794" xr:uid="{00000000-0005-0000-0000-0000BA120000}"/>
    <cellStyle name="Обычный 53" xfId="4795" xr:uid="{00000000-0005-0000-0000-0000BB120000}"/>
    <cellStyle name="Обычный 53 2" xfId="4796" xr:uid="{00000000-0005-0000-0000-0000BC120000}"/>
    <cellStyle name="Обычный 53 2 2" xfId="4797" xr:uid="{00000000-0005-0000-0000-0000BD120000}"/>
    <cellStyle name="Обычный 53 2 2 2" xfId="4798" xr:uid="{00000000-0005-0000-0000-0000BE120000}"/>
    <cellStyle name="Обычный 53 2 2 2 2" xfId="4799" xr:uid="{00000000-0005-0000-0000-0000BF120000}"/>
    <cellStyle name="Обычный 53 2 2 3" xfId="4800" xr:uid="{00000000-0005-0000-0000-0000C0120000}"/>
    <cellStyle name="Обычный 53 2 3" xfId="4801" xr:uid="{00000000-0005-0000-0000-0000C1120000}"/>
    <cellStyle name="Обычный 53 2 3 2" xfId="4802" xr:uid="{00000000-0005-0000-0000-0000C2120000}"/>
    <cellStyle name="Обычный 53 2 4" xfId="4803" xr:uid="{00000000-0005-0000-0000-0000C3120000}"/>
    <cellStyle name="Обычный 53 2 5" xfId="4804" xr:uid="{00000000-0005-0000-0000-0000C4120000}"/>
    <cellStyle name="Обычный 53 3" xfId="4805" xr:uid="{00000000-0005-0000-0000-0000C5120000}"/>
    <cellStyle name="Обычный 53 3 2" xfId="4806" xr:uid="{00000000-0005-0000-0000-0000C6120000}"/>
    <cellStyle name="Обычный 53 3 2 2" xfId="4807" xr:uid="{00000000-0005-0000-0000-0000C7120000}"/>
    <cellStyle name="Обычный 53 3 2 2 2" xfId="4808" xr:uid="{00000000-0005-0000-0000-0000C8120000}"/>
    <cellStyle name="Обычный 53 3 2 3" xfId="4809" xr:uid="{00000000-0005-0000-0000-0000C9120000}"/>
    <cellStyle name="Обычный 53 3 3" xfId="4810" xr:uid="{00000000-0005-0000-0000-0000CA120000}"/>
    <cellStyle name="Обычный 53 3 3 2" xfId="4811" xr:uid="{00000000-0005-0000-0000-0000CB120000}"/>
    <cellStyle name="Обычный 53 3 4" xfId="4812" xr:uid="{00000000-0005-0000-0000-0000CC120000}"/>
    <cellStyle name="Обычный 53 3 5" xfId="4813" xr:uid="{00000000-0005-0000-0000-0000CD120000}"/>
    <cellStyle name="Обычный 53 4" xfId="4814" xr:uid="{00000000-0005-0000-0000-0000CE120000}"/>
    <cellStyle name="Обычный 53 4 2" xfId="4815" xr:uid="{00000000-0005-0000-0000-0000CF120000}"/>
    <cellStyle name="Обычный 53 4 2 2" xfId="4816" xr:uid="{00000000-0005-0000-0000-0000D0120000}"/>
    <cellStyle name="Обычный 53 4 2 2 2" xfId="4817" xr:uid="{00000000-0005-0000-0000-0000D1120000}"/>
    <cellStyle name="Обычный 53 4 2 3" xfId="4818" xr:uid="{00000000-0005-0000-0000-0000D2120000}"/>
    <cellStyle name="Обычный 53 4 3" xfId="4819" xr:uid="{00000000-0005-0000-0000-0000D3120000}"/>
    <cellStyle name="Обычный 53 4 3 2" xfId="4820" xr:uid="{00000000-0005-0000-0000-0000D4120000}"/>
    <cellStyle name="Обычный 53 4 4" xfId="4821" xr:uid="{00000000-0005-0000-0000-0000D5120000}"/>
    <cellStyle name="Обычный 53 4 5" xfId="4822" xr:uid="{00000000-0005-0000-0000-0000D6120000}"/>
    <cellStyle name="Обычный 53 5" xfId="4823" xr:uid="{00000000-0005-0000-0000-0000D7120000}"/>
    <cellStyle name="Обычный 53 5 2" xfId="4824" xr:uid="{00000000-0005-0000-0000-0000D8120000}"/>
    <cellStyle name="Обычный 53 5 2 2" xfId="4825" xr:uid="{00000000-0005-0000-0000-0000D9120000}"/>
    <cellStyle name="Обычный 53 5 2 2 2" xfId="4826" xr:uid="{00000000-0005-0000-0000-0000DA120000}"/>
    <cellStyle name="Обычный 53 5 2 3" xfId="4827" xr:uid="{00000000-0005-0000-0000-0000DB120000}"/>
    <cellStyle name="Обычный 53 5 3" xfId="4828" xr:uid="{00000000-0005-0000-0000-0000DC120000}"/>
    <cellStyle name="Обычный 53 5 3 2" xfId="4829" xr:uid="{00000000-0005-0000-0000-0000DD120000}"/>
    <cellStyle name="Обычный 53 5 4" xfId="4830" xr:uid="{00000000-0005-0000-0000-0000DE120000}"/>
    <cellStyle name="Обычный 53 5 5" xfId="4831" xr:uid="{00000000-0005-0000-0000-0000DF120000}"/>
    <cellStyle name="Обычный 53 6" xfId="4832" xr:uid="{00000000-0005-0000-0000-0000E0120000}"/>
    <cellStyle name="Обычный 53 6 2" xfId="4833" xr:uid="{00000000-0005-0000-0000-0000E1120000}"/>
    <cellStyle name="Обычный 53 6 2 2" xfId="4834" xr:uid="{00000000-0005-0000-0000-0000E2120000}"/>
    <cellStyle name="Обычный 53 6 2 2 2" xfId="4835" xr:uid="{00000000-0005-0000-0000-0000E3120000}"/>
    <cellStyle name="Обычный 53 6 2 3" xfId="4836" xr:uid="{00000000-0005-0000-0000-0000E4120000}"/>
    <cellStyle name="Обычный 53 6 3" xfId="4837" xr:uid="{00000000-0005-0000-0000-0000E5120000}"/>
    <cellStyle name="Обычный 53 6 3 2" xfId="4838" xr:uid="{00000000-0005-0000-0000-0000E6120000}"/>
    <cellStyle name="Обычный 53 6 4" xfId="4839" xr:uid="{00000000-0005-0000-0000-0000E7120000}"/>
    <cellStyle name="Обычный 53 6 5" xfId="4840" xr:uid="{00000000-0005-0000-0000-0000E8120000}"/>
    <cellStyle name="Обычный 53 7" xfId="4841" xr:uid="{00000000-0005-0000-0000-0000E9120000}"/>
    <cellStyle name="Обычный 53 7 2" xfId="4842" xr:uid="{00000000-0005-0000-0000-0000EA120000}"/>
    <cellStyle name="Обычный 53 7 2 2" xfId="4843" xr:uid="{00000000-0005-0000-0000-0000EB120000}"/>
    <cellStyle name="Обычный 53 7 2 2 2" xfId="4844" xr:uid="{00000000-0005-0000-0000-0000EC120000}"/>
    <cellStyle name="Обычный 53 7 2 3" xfId="4845" xr:uid="{00000000-0005-0000-0000-0000ED120000}"/>
    <cellStyle name="Обычный 53 7 3" xfId="4846" xr:uid="{00000000-0005-0000-0000-0000EE120000}"/>
    <cellStyle name="Обычный 53 7 3 2" xfId="4847" xr:uid="{00000000-0005-0000-0000-0000EF120000}"/>
    <cellStyle name="Обычный 53 7 4" xfId="4848" xr:uid="{00000000-0005-0000-0000-0000F0120000}"/>
    <cellStyle name="Обычный 53 7 5" xfId="4849" xr:uid="{00000000-0005-0000-0000-0000F1120000}"/>
    <cellStyle name="Обычный 54" xfId="4850" xr:uid="{00000000-0005-0000-0000-0000F2120000}"/>
    <cellStyle name="Обычный 54 2" xfId="4851" xr:uid="{00000000-0005-0000-0000-0000F3120000}"/>
    <cellStyle name="Обычный 54 2 2" xfId="4852" xr:uid="{00000000-0005-0000-0000-0000F4120000}"/>
    <cellStyle name="Обычный 54 2 2 2" xfId="4853" xr:uid="{00000000-0005-0000-0000-0000F5120000}"/>
    <cellStyle name="Обычный 54 2 2 2 2" xfId="4854" xr:uid="{00000000-0005-0000-0000-0000F6120000}"/>
    <cellStyle name="Обычный 54 2 2 3" xfId="4855" xr:uid="{00000000-0005-0000-0000-0000F7120000}"/>
    <cellStyle name="Обычный 54 2 3" xfId="4856" xr:uid="{00000000-0005-0000-0000-0000F8120000}"/>
    <cellStyle name="Обычный 54 2 3 2" xfId="4857" xr:uid="{00000000-0005-0000-0000-0000F9120000}"/>
    <cellStyle name="Обычный 54 2 4" xfId="4858" xr:uid="{00000000-0005-0000-0000-0000FA120000}"/>
    <cellStyle name="Обычный 54 2 5" xfId="4859" xr:uid="{00000000-0005-0000-0000-0000FB120000}"/>
    <cellStyle name="Обычный 54 3" xfId="4860" xr:uid="{00000000-0005-0000-0000-0000FC120000}"/>
    <cellStyle name="Обычный 54 3 2" xfId="4861" xr:uid="{00000000-0005-0000-0000-0000FD120000}"/>
    <cellStyle name="Обычный 54 3 2 2" xfId="4862" xr:uid="{00000000-0005-0000-0000-0000FE120000}"/>
    <cellStyle name="Обычный 54 3 2 2 2" xfId="4863" xr:uid="{00000000-0005-0000-0000-0000FF120000}"/>
    <cellStyle name="Обычный 54 3 2 3" xfId="4864" xr:uid="{00000000-0005-0000-0000-000000130000}"/>
    <cellStyle name="Обычный 54 3 3" xfId="4865" xr:uid="{00000000-0005-0000-0000-000001130000}"/>
    <cellStyle name="Обычный 54 3 3 2" xfId="4866" xr:uid="{00000000-0005-0000-0000-000002130000}"/>
    <cellStyle name="Обычный 54 3 4" xfId="4867" xr:uid="{00000000-0005-0000-0000-000003130000}"/>
    <cellStyle name="Обычный 54 3 5" xfId="4868" xr:uid="{00000000-0005-0000-0000-000004130000}"/>
    <cellStyle name="Обычный 54 4" xfId="4869" xr:uid="{00000000-0005-0000-0000-000005130000}"/>
    <cellStyle name="Обычный 54 4 2" xfId="4870" xr:uid="{00000000-0005-0000-0000-000006130000}"/>
    <cellStyle name="Обычный 54 4 2 2" xfId="4871" xr:uid="{00000000-0005-0000-0000-000007130000}"/>
    <cellStyle name="Обычный 54 4 2 2 2" xfId="4872" xr:uid="{00000000-0005-0000-0000-000008130000}"/>
    <cellStyle name="Обычный 54 4 2 3" xfId="4873" xr:uid="{00000000-0005-0000-0000-000009130000}"/>
    <cellStyle name="Обычный 54 4 3" xfId="4874" xr:uid="{00000000-0005-0000-0000-00000A130000}"/>
    <cellStyle name="Обычный 54 4 3 2" xfId="4875" xr:uid="{00000000-0005-0000-0000-00000B130000}"/>
    <cellStyle name="Обычный 54 4 4" xfId="4876" xr:uid="{00000000-0005-0000-0000-00000C130000}"/>
    <cellStyle name="Обычный 54 4 5" xfId="4877" xr:uid="{00000000-0005-0000-0000-00000D130000}"/>
    <cellStyle name="Обычный 54 5" xfId="4878" xr:uid="{00000000-0005-0000-0000-00000E130000}"/>
    <cellStyle name="Обычный 54 5 2" xfId="4879" xr:uid="{00000000-0005-0000-0000-00000F130000}"/>
    <cellStyle name="Обычный 54 5 2 2" xfId="4880" xr:uid="{00000000-0005-0000-0000-000010130000}"/>
    <cellStyle name="Обычный 54 5 2 2 2" xfId="4881" xr:uid="{00000000-0005-0000-0000-000011130000}"/>
    <cellStyle name="Обычный 54 5 2 3" xfId="4882" xr:uid="{00000000-0005-0000-0000-000012130000}"/>
    <cellStyle name="Обычный 54 5 3" xfId="4883" xr:uid="{00000000-0005-0000-0000-000013130000}"/>
    <cellStyle name="Обычный 54 5 3 2" xfId="4884" xr:uid="{00000000-0005-0000-0000-000014130000}"/>
    <cellStyle name="Обычный 54 5 4" xfId="4885" xr:uid="{00000000-0005-0000-0000-000015130000}"/>
    <cellStyle name="Обычный 54 5 5" xfId="4886" xr:uid="{00000000-0005-0000-0000-000016130000}"/>
    <cellStyle name="Обычный 54 6" xfId="4887" xr:uid="{00000000-0005-0000-0000-000017130000}"/>
    <cellStyle name="Обычный 54 6 2" xfId="4888" xr:uid="{00000000-0005-0000-0000-000018130000}"/>
    <cellStyle name="Обычный 54 6 2 2" xfId="4889" xr:uid="{00000000-0005-0000-0000-000019130000}"/>
    <cellStyle name="Обычный 54 6 2 2 2" xfId="4890" xr:uid="{00000000-0005-0000-0000-00001A130000}"/>
    <cellStyle name="Обычный 54 6 2 3" xfId="4891" xr:uid="{00000000-0005-0000-0000-00001B130000}"/>
    <cellStyle name="Обычный 54 6 3" xfId="4892" xr:uid="{00000000-0005-0000-0000-00001C130000}"/>
    <cellStyle name="Обычный 54 6 3 2" xfId="4893" xr:uid="{00000000-0005-0000-0000-00001D130000}"/>
    <cellStyle name="Обычный 54 6 4" xfId="4894" xr:uid="{00000000-0005-0000-0000-00001E130000}"/>
    <cellStyle name="Обычный 54 6 5" xfId="4895" xr:uid="{00000000-0005-0000-0000-00001F130000}"/>
    <cellStyle name="Обычный 55" xfId="4896" xr:uid="{00000000-0005-0000-0000-000020130000}"/>
    <cellStyle name="Обычный 56" xfId="4897" xr:uid="{00000000-0005-0000-0000-000021130000}"/>
    <cellStyle name="Обычный 56 2" xfId="4898" xr:uid="{00000000-0005-0000-0000-000022130000}"/>
    <cellStyle name="Обычный 56 2 2" xfId="4899" xr:uid="{00000000-0005-0000-0000-000023130000}"/>
    <cellStyle name="Обычный 56 2 2 2" xfId="4900" xr:uid="{00000000-0005-0000-0000-000024130000}"/>
    <cellStyle name="Обычный 56 2 2 2 2" xfId="4901" xr:uid="{00000000-0005-0000-0000-000025130000}"/>
    <cellStyle name="Обычный 56 2 2 3" xfId="4902" xr:uid="{00000000-0005-0000-0000-000026130000}"/>
    <cellStyle name="Обычный 56 2 3" xfId="4903" xr:uid="{00000000-0005-0000-0000-000027130000}"/>
    <cellStyle name="Обычный 56 2 3 2" xfId="4904" xr:uid="{00000000-0005-0000-0000-000028130000}"/>
    <cellStyle name="Обычный 56 2 4" xfId="4905" xr:uid="{00000000-0005-0000-0000-000029130000}"/>
    <cellStyle name="Обычный 56 2 5" xfId="4906" xr:uid="{00000000-0005-0000-0000-00002A130000}"/>
    <cellStyle name="Обычный 56 3" xfId="4907" xr:uid="{00000000-0005-0000-0000-00002B130000}"/>
    <cellStyle name="Обычный 56 3 2" xfId="4908" xr:uid="{00000000-0005-0000-0000-00002C130000}"/>
    <cellStyle name="Обычный 56 3 2 2" xfId="4909" xr:uid="{00000000-0005-0000-0000-00002D130000}"/>
    <cellStyle name="Обычный 56 3 2 2 2" xfId="4910" xr:uid="{00000000-0005-0000-0000-00002E130000}"/>
    <cellStyle name="Обычный 56 3 2 3" xfId="4911" xr:uid="{00000000-0005-0000-0000-00002F130000}"/>
    <cellStyle name="Обычный 56 3 3" xfId="4912" xr:uid="{00000000-0005-0000-0000-000030130000}"/>
    <cellStyle name="Обычный 56 3 3 2" xfId="4913" xr:uid="{00000000-0005-0000-0000-000031130000}"/>
    <cellStyle name="Обычный 56 3 4" xfId="4914" xr:uid="{00000000-0005-0000-0000-000032130000}"/>
    <cellStyle name="Обычный 56 3 5" xfId="4915" xr:uid="{00000000-0005-0000-0000-000033130000}"/>
    <cellStyle name="Обычный 56 4" xfId="4916" xr:uid="{00000000-0005-0000-0000-000034130000}"/>
    <cellStyle name="Обычный 56 4 2" xfId="4917" xr:uid="{00000000-0005-0000-0000-000035130000}"/>
    <cellStyle name="Обычный 56 4 2 2" xfId="4918" xr:uid="{00000000-0005-0000-0000-000036130000}"/>
    <cellStyle name="Обычный 56 4 2 2 2" xfId="4919" xr:uid="{00000000-0005-0000-0000-000037130000}"/>
    <cellStyle name="Обычный 56 4 2 3" xfId="4920" xr:uid="{00000000-0005-0000-0000-000038130000}"/>
    <cellStyle name="Обычный 56 4 3" xfId="4921" xr:uid="{00000000-0005-0000-0000-000039130000}"/>
    <cellStyle name="Обычный 56 4 3 2" xfId="4922" xr:uid="{00000000-0005-0000-0000-00003A130000}"/>
    <cellStyle name="Обычный 56 4 4" xfId="4923" xr:uid="{00000000-0005-0000-0000-00003B130000}"/>
    <cellStyle name="Обычный 56 4 5" xfId="4924" xr:uid="{00000000-0005-0000-0000-00003C130000}"/>
    <cellStyle name="Обычный 56 5" xfId="4925" xr:uid="{00000000-0005-0000-0000-00003D130000}"/>
    <cellStyle name="Обычный 56 5 2" xfId="4926" xr:uid="{00000000-0005-0000-0000-00003E130000}"/>
    <cellStyle name="Обычный 56 5 2 2" xfId="4927" xr:uid="{00000000-0005-0000-0000-00003F130000}"/>
    <cellStyle name="Обычный 56 5 2 2 2" xfId="4928" xr:uid="{00000000-0005-0000-0000-000040130000}"/>
    <cellStyle name="Обычный 56 5 2 3" xfId="4929" xr:uid="{00000000-0005-0000-0000-000041130000}"/>
    <cellStyle name="Обычный 56 5 3" xfId="4930" xr:uid="{00000000-0005-0000-0000-000042130000}"/>
    <cellStyle name="Обычный 56 5 3 2" xfId="4931" xr:uid="{00000000-0005-0000-0000-000043130000}"/>
    <cellStyle name="Обычный 56 5 4" xfId="4932" xr:uid="{00000000-0005-0000-0000-000044130000}"/>
    <cellStyle name="Обычный 56 5 5" xfId="4933" xr:uid="{00000000-0005-0000-0000-000045130000}"/>
    <cellStyle name="Обычный 56 6" xfId="4934" xr:uid="{00000000-0005-0000-0000-000046130000}"/>
    <cellStyle name="Обычный 56 6 2" xfId="4935" xr:uid="{00000000-0005-0000-0000-000047130000}"/>
    <cellStyle name="Обычный 56 6 2 2" xfId="4936" xr:uid="{00000000-0005-0000-0000-000048130000}"/>
    <cellStyle name="Обычный 56 6 2 2 2" xfId="4937" xr:uid="{00000000-0005-0000-0000-000049130000}"/>
    <cellStyle name="Обычный 56 6 2 3" xfId="4938" xr:uid="{00000000-0005-0000-0000-00004A130000}"/>
    <cellStyle name="Обычный 56 6 3" xfId="4939" xr:uid="{00000000-0005-0000-0000-00004B130000}"/>
    <cellStyle name="Обычный 56 6 3 2" xfId="4940" xr:uid="{00000000-0005-0000-0000-00004C130000}"/>
    <cellStyle name="Обычный 56 6 4" xfId="4941" xr:uid="{00000000-0005-0000-0000-00004D130000}"/>
    <cellStyle name="Обычный 56 6 5" xfId="4942" xr:uid="{00000000-0005-0000-0000-00004E130000}"/>
    <cellStyle name="Обычный 56 7" xfId="4943" xr:uid="{00000000-0005-0000-0000-00004F130000}"/>
    <cellStyle name="Обычный 57" xfId="4944" xr:uid="{00000000-0005-0000-0000-000050130000}"/>
    <cellStyle name="Обычный 57 2" xfId="4945" xr:uid="{00000000-0005-0000-0000-000051130000}"/>
    <cellStyle name="Обычный 57 2 2" xfId="4946" xr:uid="{00000000-0005-0000-0000-000052130000}"/>
    <cellStyle name="Обычный 57 2 2 2" xfId="4947" xr:uid="{00000000-0005-0000-0000-000053130000}"/>
    <cellStyle name="Обычный 57 2 2 2 2" xfId="4948" xr:uid="{00000000-0005-0000-0000-000054130000}"/>
    <cellStyle name="Обычный 57 2 2 3" xfId="4949" xr:uid="{00000000-0005-0000-0000-000055130000}"/>
    <cellStyle name="Обычный 57 2 3" xfId="4950" xr:uid="{00000000-0005-0000-0000-000056130000}"/>
    <cellStyle name="Обычный 57 2 3 2" xfId="4951" xr:uid="{00000000-0005-0000-0000-000057130000}"/>
    <cellStyle name="Обычный 57 2 4" xfId="4952" xr:uid="{00000000-0005-0000-0000-000058130000}"/>
    <cellStyle name="Обычный 57 2 5" xfId="4953" xr:uid="{00000000-0005-0000-0000-000059130000}"/>
    <cellStyle name="Обычный 57 3" xfId="4954" xr:uid="{00000000-0005-0000-0000-00005A130000}"/>
    <cellStyle name="Обычный 57 3 2" xfId="4955" xr:uid="{00000000-0005-0000-0000-00005B130000}"/>
    <cellStyle name="Обычный 57 3 2 2" xfId="4956" xr:uid="{00000000-0005-0000-0000-00005C130000}"/>
    <cellStyle name="Обычный 57 3 2 2 2" xfId="4957" xr:uid="{00000000-0005-0000-0000-00005D130000}"/>
    <cellStyle name="Обычный 57 3 2 3" xfId="4958" xr:uid="{00000000-0005-0000-0000-00005E130000}"/>
    <cellStyle name="Обычный 57 3 3" xfId="4959" xr:uid="{00000000-0005-0000-0000-00005F130000}"/>
    <cellStyle name="Обычный 57 3 3 2" xfId="4960" xr:uid="{00000000-0005-0000-0000-000060130000}"/>
    <cellStyle name="Обычный 57 3 4" xfId="4961" xr:uid="{00000000-0005-0000-0000-000061130000}"/>
    <cellStyle name="Обычный 57 3 5" xfId="4962" xr:uid="{00000000-0005-0000-0000-000062130000}"/>
    <cellStyle name="Обычный 57 4" xfId="4963" xr:uid="{00000000-0005-0000-0000-000063130000}"/>
    <cellStyle name="Обычный 57 4 2" xfId="4964" xr:uid="{00000000-0005-0000-0000-000064130000}"/>
    <cellStyle name="Обычный 57 4 2 2" xfId="4965" xr:uid="{00000000-0005-0000-0000-000065130000}"/>
    <cellStyle name="Обычный 57 4 2 2 2" xfId="4966" xr:uid="{00000000-0005-0000-0000-000066130000}"/>
    <cellStyle name="Обычный 57 4 2 3" xfId="4967" xr:uid="{00000000-0005-0000-0000-000067130000}"/>
    <cellStyle name="Обычный 57 4 3" xfId="4968" xr:uid="{00000000-0005-0000-0000-000068130000}"/>
    <cellStyle name="Обычный 57 4 3 2" xfId="4969" xr:uid="{00000000-0005-0000-0000-000069130000}"/>
    <cellStyle name="Обычный 57 4 4" xfId="4970" xr:uid="{00000000-0005-0000-0000-00006A130000}"/>
    <cellStyle name="Обычный 57 4 5" xfId="4971" xr:uid="{00000000-0005-0000-0000-00006B130000}"/>
    <cellStyle name="Обычный 57 5" xfId="4972" xr:uid="{00000000-0005-0000-0000-00006C130000}"/>
    <cellStyle name="Обычный 57 5 2" xfId="4973" xr:uid="{00000000-0005-0000-0000-00006D130000}"/>
    <cellStyle name="Обычный 57 5 2 2" xfId="4974" xr:uid="{00000000-0005-0000-0000-00006E130000}"/>
    <cellStyle name="Обычный 57 5 2 2 2" xfId="4975" xr:uid="{00000000-0005-0000-0000-00006F130000}"/>
    <cellStyle name="Обычный 57 5 2 3" xfId="4976" xr:uid="{00000000-0005-0000-0000-000070130000}"/>
    <cellStyle name="Обычный 57 5 3" xfId="4977" xr:uid="{00000000-0005-0000-0000-000071130000}"/>
    <cellStyle name="Обычный 57 5 3 2" xfId="4978" xr:uid="{00000000-0005-0000-0000-000072130000}"/>
    <cellStyle name="Обычный 57 5 4" xfId="4979" xr:uid="{00000000-0005-0000-0000-000073130000}"/>
    <cellStyle name="Обычный 57 5 5" xfId="4980" xr:uid="{00000000-0005-0000-0000-000074130000}"/>
    <cellStyle name="Обычный 57 6" xfId="4981" xr:uid="{00000000-0005-0000-0000-000075130000}"/>
    <cellStyle name="Обычный 57 6 2" xfId="4982" xr:uid="{00000000-0005-0000-0000-000076130000}"/>
    <cellStyle name="Обычный 57 6 2 2" xfId="4983" xr:uid="{00000000-0005-0000-0000-000077130000}"/>
    <cellStyle name="Обычный 57 6 2 2 2" xfId="4984" xr:uid="{00000000-0005-0000-0000-000078130000}"/>
    <cellStyle name="Обычный 57 6 2 3" xfId="4985" xr:uid="{00000000-0005-0000-0000-000079130000}"/>
    <cellStyle name="Обычный 57 6 3" xfId="4986" xr:uid="{00000000-0005-0000-0000-00007A130000}"/>
    <cellStyle name="Обычный 57 6 3 2" xfId="4987" xr:uid="{00000000-0005-0000-0000-00007B130000}"/>
    <cellStyle name="Обычный 57 6 4" xfId="4988" xr:uid="{00000000-0005-0000-0000-00007C130000}"/>
    <cellStyle name="Обычный 57 6 5" xfId="4989" xr:uid="{00000000-0005-0000-0000-00007D130000}"/>
    <cellStyle name="Обычный 58" xfId="4990" xr:uid="{00000000-0005-0000-0000-00007E130000}"/>
    <cellStyle name="Обычный 58 2" xfId="4991" xr:uid="{00000000-0005-0000-0000-00007F130000}"/>
    <cellStyle name="Обычный 58 2 2" xfId="4992" xr:uid="{00000000-0005-0000-0000-000080130000}"/>
    <cellStyle name="Обычный 58 2 2 2" xfId="4993" xr:uid="{00000000-0005-0000-0000-000081130000}"/>
    <cellStyle name="Обычный 58 2 2 2 2" xfId="4994" xr:uid="{00000000-0005-0000-0000-000082130000}"/>
    <cellStyle name="Обычный 58 2 2 3" xfId="4995" xr:uid="{00000000-0005-0000-0000-000083130000}"/>
    <cellStyle name="Обычный 58 2 3" xfId="4996" xr:uid="{00000000-0005-0000-0000-000084130000}"/>
    <cellStyle name="Обычный 58 2 3 2" xfId="4997" xr:uid="{00000000-0005-0000-0000-000085130000}"/>
    <cellStyle name="Обычный 58 2 4" xfId="4998" xr:uid="{00000000-0005-0000-0000-000086130000}"/>
    <cellStyle name="Обычный 58 2 5" xfId="4999" xr:uid="{00000000-0005-0000-0000-000087130000}"/>
    <cellStyle name="Обычный 58 3" xfId="5000" xr:uid="{00000000-0005-0000-0000-000088130000}"/>
    <cellStyle name="Обычный 58 3 2" xfId="5001" xr:uid="{00000000-0005-0000-0000-000089130000}"/>
    <cellStyle name="Обычный 58 3 2 2" xfId="5002" xr:uid="{00000000-0005-0000-0000-00008A130000}"/>
    <cellStyle name="Обычный 58 3 2 2 2" xfId="5003" xr:uid="{00000000-0005-0000-0000-00008B130000}"/>
    <cellStyle name="Обычный 58 3 2 3" xfId="5004" xr:uid="{00000000-0005-0000-0000-00008C130000}"/>
    <cellStyle name="Обычный 58 3 3" xfId="5005" xr:uid="{00000000-0005-0000-0000-00008D130000}"/>
    <cellStyle name="Обычный 58 3 3 2" xfId="5006" xr:uid="{00000000-0005-0000-0000-00008E130000}"/>
    <cellStyle name="Обычный 58 3 4" xfId="5007" xr:uid="{00000000-0005-0000-0000-00008F130000}"/>
    <cellStyle name="Обычный 58 3 5" xfId="5008" xr:uid="{00000000-0005-0000-0000-000090130000}"/>
    <cellStyle name="Обычный 58 4" xfId="5009" xr:uid="{00000000-0005-0000-0000-000091130000}"/>
    <cellStyle name="Обычный 58 4 2" xfId="5010" xr:uid="{00000000-0005-0000-0000-000092130000}"/>
    <cellStyle name="Обычный 58 4 2 2" xfId="5011" xr:uid="{00000000-0005-0000-0000-000093130000}"/>
    <cellStyle name="Обычный 58 4 2 2 2" xfId="5012" xr:uid="{00000000-0005-0000-0000-000094130000}"/>
    <cellStyle name="Обычный 58 4 2 3" xfId="5013" xr:uid="{00000000-0005-0000-0000-000095130000}"/>
    <cellStyle name="Обычный 58 4 3" xfId="5014" xr:uid="{00000000-0005-0000-0000-000096130000}"/>
    <cellStyle name="Обычный 58 4 3 2" xfId="5015" xr:uid="{00000000-0005-0000-0000-000097130000}"/>
    <cellStyle name="Обычный 58 4 4" xfId="5016" xr:uid="{00000000-0005-0000-0000-000098130000}"/>
    <cellStyle name="Обычный 58 4 5" xfId="5017" xr:uid="{00000000-0005-0000-0000-000099130000}"/>
    <cellStyle name="Обычный 58 5" xfId="5018" xr:uid="{00000000-0005-0000-0000-00009A130000}"/>
    <cellStyle name="Обычный 58 5 2" xfId="5019" xr:uid="{00000000-0005-0000-0000-00009B130000}"/>
    <cellStyle name="Обычный 58 5 2 2" xfId="5020" xr:uid="{00000000-0005-0000-0000-00009C130000}"/>
    <cellStyle name="Обычный 58 5 2 2 2" xfId="5021" xr:uid="{00000000-0005-0000-0000-00009D130000}"/>
    <cellStyle name="Обычный 58 5 2 3" xfId="5022" xr:uid="{00000000-0005-0000-0000-00009E130000}"/>
    <cellStyle name="Обычный 58 5 3" xfId="5023" xr:uid="{00000000-0005-0000-0000-00009F130000}"/>
    <cellStyle name="Обычный 58 5 3 2" xfId="5024" xr:uid="{00000000-0005-0000-0000-0000A0130000}"/>
    <cellStyle name="Обычный 58 5 4" xfId="5025" xr:uid="{00000000-0005-0000-0000-0000A1130000}"/>
    <cellStyle name="Обычный 58 5 5" xfId="5026" xr:uid="{00000000-0005-0000-0000-0000A2130000}"/>
    <cellStyle name="Обычный 58 6" xfId="5027" xr:uid="{00000000-0005-0000-0000-0000A3130000}"/>
    <cellStyle name="Обычный 58 6 2" xfId="5028" xr:uid="{00000000-0005-0000-0000-0000A4130000}"/>
    <cellStyle name="Обычный 58 6 2 2" xfId="5029" xr:uid="{00000000-0005-0000-0000-0000A5130000}"/>
    <cellStyle name="Обычный 58 6 2 2 2" xfId="5030" xr:uid="{00000000-0005-0000-0000-0000A6130000}"/>
    <cellStyle name="Обычный 58 6 2 3" xfId="5031" xr:uid="{00000000-0005-0000-0000-0000A7130000}"/>
    <cellStyle name="Обычный 58 6 3" xfId="5032" xr:uid="{00000000-0005-0000-0000-0000A8130000}"/>
    <cellStyle name="Обычный 58 6 3 2" xfId="5033" xr:uid="{00000000-0005-0000-0000-0000A9130000}"/>
    <cellStyle name="Обычный 58 6 4" xfId="5034" xr:uid="{00000000-0005-0000-0000-0000AA130000}"/>
    <cellStyle name="Обычный 58 6 5" xfId="5035" xr:uid="{00000000-0005-0000-0000-0000AB130000}"/>
    <cellStyle name="Обычный 59" xfId="5036" xr:uid="{00000000-0005-0000-0000-0000AC130000}"/>
    <cellStyle name="Обычный 59 2" xfId="5037" xr:uid="{00000000-0005-0000-0000-0000AD130000}"/>
    <cellStyle name="Обычный 59 2 2" xfId="5038" xr:uid="{00000000-0005-0000-0000-0000AE130000}"/>
    <cellStyle name="Обычный 59 2 2 2" xfId="5039" xr:uid="{00000000-0005-0000-0000-0000AF130000}"/>
    <cellStyle name="Обычный 59 2 2 2 2" xfId="5040" xr:uid="{00000000-0005-0000-0000-0000B0130000}"/>
    <cellStyle name="Обычный 59 2 2 3" xfId="5041" xr:uid="{00000000-0005-0000-0000-0000B1130000}"/>
    <cellStyle name="Обычный 59 2 3" xfId="5042" xr:uid="{00000000-0005-0000-0000-0000B2130000}"/>
    <cellStyle name="Обычный 59 2 3 2" xfId="5043" xr:uid="{00000000-0005-0000-0000-0000B3130000}"/>
    <cellStyle name="Обычный 59 2 4" xfId="5044" xr:uid="{00000000-0005-0000-0000-0000B4130000}"/>
    <cellStyle name="Обычный 59 2 5" xfId="5045" xr:uid="{00000000-0005-0000-0000-0000B5130000}"/>
    <cellStyle name="Обычный 6" xfId="5046" xr:uid="{00000000-0005-0000-0000-0000B6130000}"/>
    <cellStyle name="Обычный 6 2" xfId="5047" xr:uid="{00000000-0005-0000-0000-0000B7130000}"/>
    <cellStyle name="Обычный 6 2 2" xfId="5048" xr:uid="{00000000-0005-0000-0000-0000B8130000}"/>
    <cellStyle name="Обычный 6 2 2 2" xfId="5049" xr:uid="{00000000-0005-0000-0000-0000B9130000}"/>
    <cellStyle name="Обычный 6 2 3" xfId="5050" xr:uid="{00000000-0005-0000-0000-0000BA130000}"/>
    <cellStyle name="Обычный 6 3" xfId="5051" xr:uid="{00000000-0005-0000-0000-0000BB130000}"/>
    <cellStyle name="Обычный 6 3 2" xfId="5052" xr:uid="{00000000-0005-0000-0000-0000BC130000}"/>
    <cellStyle name="Обычный 6 4" xfId="5053" xr:uid="{00000000-0005-0000-0000-0000BD130000}"/>
    <cellStyle name="Обычный 6 5" xfId="5054" xr:uid="{00000000-0005-0000-0000-0000BE130000}"/>
    <cellStyle name="Обычный 60" xfId="5055" xr:uid="{00000000-0005-0000-0000-0000BF130000}"/>
    <cellStyle name="Обычный 60 2" xfId="5056" xr:uid="{00000000-0005-0000-0000-0000C0130000}"/>
    <cellStyle name="Обычный 60 2 2" xfId="5057" xr:uid="{00000000-0005-0000-0000-0000C1130000}"/>
    <cellStyle name="Обычный 60 2 2 2" xfId="5058" xr:uid="{00000000-0005-0000-0000-0000C2130000}"/>
    <cellStyle name="Обычный 60 2 2 2 2" xfId="5059" xr:uid="{00000000-0005-0000-0000-0000C3130000}"/>
    <cellStyle name="Обычный 60 2 2 3" xfId="5060" xr:uid="{00000000-0005-0000-0000-0000C4130000}"/>
    <cellStyle name="Обычный 60 2 3" xfId="5061" xr:uid="{00000000-0005-0000-0000-0000C5130000}"/>
    <cellStyle name="Обычный 60 2 3 2" xfId="5062" xr:uid="{00000000-0005-0000-0000-0000C6130000}"/>
    <cellStyle name="Обычный 60 2 4" xfId="5063" xr:uid="{00000000-0005-0000-0000-0000C7130000}"/>
    <cellStyle name="Обычный 60 2 5" xfId="5064" xr:uid="{00000000-0005-0000-0000-0000C8130000}"/>
    <cellStyle name="Обычный 60 3" xfId="5065" xr:uid="{00000000-0005-0000-0000-0000C9130000}"/>
    <cellStyle name="Обычный 60 3 2" xfId="5066" xr:uid="{00000000-0005-0000-0000-0000CA130000}"/>
    <cellStyle name="Обычный 60 3 2 2" xfId="5067" xr:uid="{00000000-0005-0000-0000-0000CB130000}"/>
    <cellStyle name="Обычный 60 3 2 2 2" xfId="5068" xr:uid="{00000000-0005-0000-0000-0000CC130000}"/>
    <cellStyle name="Обычный 60 3 2 3" xfId="5069" xr:uid="{00000000-0005-0000-0000-0000CD130000}"/>
    <cellStyle name="Обычный 60 3 3" xfId="5070" xr:uid="{00000000-0005-0000-0000-0000CE130000}"/>
    <cellStyle name="Обычный 60 3 3 2" xfId="5071" xr:uid="{00000000-0005-0000-0000-0000CF130000}"/>
    <cellStyle name="Обычный 60 3 4" xfId="5072" xr:uid="{00000000-0005-0000-0000-0000D0130000}"/>
    <cellStyle name="Обычный 60 3 5" xfId="5073" xr:uid="{00000000-0005-0000-0000-0000D1130000}"/>
    <cellStyle name="Обычный 60 4" xfId="5074" xr:uid="{00000000-0005-0000-0000-0000D2130000}"/>
    <cellStyle name="Обычный 60 4 2" xfId="5075" xr:uid="{00000000-0005-0000-0000-0000D3130000}"/>
    <cellStyle name="Обычный 60 4 2 2" xfId="5076" xr:uid="{00000000-0005-0000-0000-0000D4130000}"/>
    <cellStyle name="Обычный 60 4 2 2 2" xfId="5077" xr:uid="{00000000-0005-0000-0000-0000D5130000}"/>
    <cellStyle name="Обычный 60 4 2 3" xfId="5078" xr:uid="{00000000-0005-0000-0000-0000D6130000}"/>
    <cellStyle name="Обычный 60 4 3" xfId="5079" xr:uid="{00000000-0005-0000-0000-0000D7130000}"/>
    <cellStyle name="Обычный 60 4 3 2" xfId="5080" xr:uid="{00000000-0005-0000-0000-0000D8130000}"/>
    <cellStyle name="Обычный 60 4 4" xfId="5081" xr:uid="{00000000-0005-0000-0000-0000D9130000}"/>
    <cellStyle name="Обычный 60 4 5" xfId="5082" xr:uid="{00000000-0005-0000-0000-0000DA130000}"/>
    <cellStyle name="Обычный 60 5" xfId="5083" xr:uid="{00000000-0005-0000-0000-0000DB130000}"/>
    <cellStyle name="Обычный 60 5 2" xfId="5084" xr:uid="{00000000-0005-0000-0000-0000DC130000}"/>
    <cellStyle name="Обычный 60 5 2 2" xfId="5085" xr:uid="{00000000-0005-0000-0000-0000DD130000}"/>
    <cellStyle name="Обычный 60 5 2 2 2" xfId="5086" xr:uid="{00000000-0005-0000-0000-0000DE130000}"/>
    <cellStyle name="Обычный 60 5 2 3" xfId="5087" xr:uid="{00000000-0005-0000-0000-0000DF130000}"/>
    <cellStyle name="Обычный 60 5 3" xfId="5088" xr:uid="{00000000-0005-0000-0000-0000E0130000}"/>
    <cellStyle name="Обычный 60 5 3 2" xfId="5089" xr:uid="{00000000-0005-0000-0000-0000E1130000}"/>
    <cellStyle name="Обычный 60 5 4" xfId="5090" xr:uid="{00000000-0005-0000-0000-0000E2130000}"/>
    <cellStyle name="Обычный 60 5 5" xfId="5091" xr:uid="{00000000-0005-0000-0000-0000E3130000}"/>
    <cellStyle name="Обычный 60 6" xfId="5092" xr:uid="{00000000-0005-0000-0000-0000E4130000}"/>
    <cellStyle name="Обычный 61" xfId="5093" xr:uid="{00000000-0005-0000-0000-0000E5130000}"/>
    <cellStyle name="Обычный 61 2" xfId="5094" xr:uid="{00000000-0005-0000-0000-0000E6130000}"/>
    <cellStyle name="Обычный 61 2 2" xfId="5095" xr:uid="{00000000-0005-0000-0000-0000E7130000}"/>
    <cellStyle name="Обычный 61 2 2 2" xfId="5096" xr:uid="{00000000-0005-0000-0000-0000E8130000}"/>
    <cellStyle name="Обычный 61 2 2 2 2" xfId="5097" xr:uid="{00000000-0005-0000-0000-0000E9130000}"/>
    <cellStyle name="Обычный 61 2 2 3" xfId="5098" xr:uid="{00000000-0005-0000-0000-0000EA130000}"/>
    <cellStyle name="Обычный 61 2 3" xfId="5099" xr:uid="{00000000-0005-0000-0000-0000EB130000}"/>
    <cellStyle name="Обычный 61 2 3 2" xfId="5100" xr:uid="{00000000-0005-0000-0000-0000EC130000}"/>
    <cellStyle name="Обычный 61 2 4" xfId="5101" xr:uid="{00000000-0005-0000-0000-0000ED130000}"/>
    <cellStyle name="Обычный 61 2 5" xfId="5102" xr:uid="{00000000-0005-0000-0000-0000EE130000}"/>
    <cellStyle name="Обычный 61 3" xfId="5103" xr:uid="{00000000-0005-0000-0000-0000EF130000}"/>
    <cellStyle name="Обычный 61 3 2" xfId="5104" xr:uid="{00000000-0005-0000-0000-0000F0130000}"/>
    <cellStyle name="Обычный 61 3 2 2" xfId="5105" xr:uid="{00000000-0005-0000-0000-0000F1130000}"/>
    <cellStyle name="Обычный 61 3 2 2 2" xfId="5106" xr:uid="{00000000-0005-0000-0000-0000F2130000}"/>
    <cellStyle name="Обычный 61 3 2 3" xfId="5107" xr:uid="{00000000-0005-0000-0000-0000F3130000}"/>
    <cellStyle name="Обычный 61 3 3" xfId="5108" xr:uid="{00000000-0005-0000-0000-0000F4130000}"/>
    <cellStyle name="Обычный 61 3 3 2" xfId="5109" xr:uid="{00000000-0005-0000-0000-0000F5130000}"/>
    <cellStyle name="Обычный 61 3 4" xfId="5110" xr:uid="{00000000-0005-0000-0000-0000F6130000}"/>
    <cellStyle name="Обычный 61 3 5" xfId="5111" xr:uid="{00000000-0005-0000-0000-0000F7130000}"/>
    <cellStyle name="Обычный 61 4" xfId="5112" xr:uid="{00000000-0005-0000-0000-0000F8130000}"/>
    <cellStyle name="Обычный 61 4 2" xfId="5113" xr:uid="{00000000-0005-0000-0000-0000F9130000}"/>
    <cellStyle name="Обычный 61 4 2 2" xfId="5114" xr:uid="{00000000-0005-0000-0000-0000FA130000}"/>
    <cellStyle name="Обычный 61 4 2 2 2" xfId="5115" xr:uid="{00000000-0005-0000-0000-0000FB130000}"/>
    <cellStyle name="Обычный 61 4 2 3" xfId="5116" xr:uid="{00000000-0005-0000-0000-0000FC130000}"/>
    <cellStyle name="Обычный 61 4 3" xfId="5117" xr:uid="{00000000-0005-0000-0000-0000FD130000}"/>
    <cellStyle name="Обычный 61 4 3 2" xfId="5118" xr:uid="{00000000-0005-0000-0000-0000FE130000}"/>
    <cellStyle name="Обычный 61 4 4" xfId="5119" xr:uid="{00000000-0005-0000-0000-0000FF130000}"/>
    <cellStyle name="Обычный 61 4 5" xfId="5120" xr:uid="{00000000-0005-0000-0000-000000140000}"/>
    <cellStyle name="Обычный 61 5" xfId="5121" xr:uid="{00000000-0005-0000-0000-000001140000}"/>
    <cellStyle name="Обычный 61 5 2" xfId="5122" xr:uid="{00000000-0005-0000-0000-000002140000}"/>
    <cellStyle name="Обычный 61 5 2 2" xfId="5123" xr:uid="{00000000-0005-0000-0000-000003140000}"/>
    <cellStyle name="Обычный 61 5 2 2 2" xfId="5124" xr:uid="{00000000-0005-0000-0000-000004140000}"/>
    <cellStyle name="Обычный 61 5 2 3" xfId="5125" xr:uid="{00000000-0005-0000-0000-000005140000}"/>
    <cellStyle name="Обычный 61 5 3" xfId="5126" xr:uid="{00000000-0005-0000-0000-000006140000}"/>
    <cellStyle name="Обычный 61 5 3 2" xfId="5127" xr:uid="{00000000-0005-0000-0000-000007140000}"/>
    <cellStyle name="Обычный 61 5 4" xfId="5128" xr:uid="{00000000-0005-0000-0000-000008140000}"/>
    <cellStyle name="Обычный 61 5 5" xfId="5129" xr:uid="{00000000-0005-0000-0000-000009140000}"/>
    <cellStyle name="Обычный 61 6" xfId="5130" xr:uid="{00000000-0005-0000-0000-00000A140000}"/>
    <cellStyle name="Обычный 61 6 2" xfId="5131" xr:uid="{00000000-0005-0000-0000-00000B140000}"/>
    <cellStyle name="Обычный 61 6 2 2" xfId="5132" xr:uid="{00000000-0005-0000-0000-00000C140000}"/>
    <cellStyle name="Обычный 61 6 2 2 2" xfId="5133" xr:uid="{00000000-0005-0000-0000-00000D140000}"/>
    <cellStyle name="Обычный 61 6 2 3" xfId="5134" xr:uid="{00000000-0005-0000-0000-00000E140000}"/>
    <cellStyle name="Обычный 61 6 3" xfId="5135" xr:uid="{00000000-0005-0000-0000-00000F140000}"/>
    <cellStyle name="Обычный 61 6 3 2" xfId="5136" xr:uid="{00000000-0005-0000-0000-000010140000}"/>
    <cellStyle name="Обычный 61 6 4" xfId="5137" xr:uid="{00000000-0005-0000-0000-000011140000}"/>
    <cellStyle name="Обычный 61 6 5" xfId="5138" xr:uid="{00000000-0005-0000-0000-000012140000}"/>
    <cellStyle name="Обычный 61 7" xfId="5139" xr:uid="{00000000-0005-0000-0000-000013140000}"/>
    <cellStyle name="Обычный 61 7 2" xfId="5140" xr:uid="{00000000-0005-0000-0000-000014140000}"/>
    <cellStyle name="Обычный 61 7 2 2" xfId="5141" xr:uid="{00000000-0005-0000-0000-000015140000}"/>
    <cellStyle name="Обычный 61 7 2 2 2" xfId="5142" xr:uid="{00000000-0005-0000-0000-000016140000}"/>
    <cellStyle name="Обычный 61 7 2 3" xfId="5143" xr:uid="{00000000-0005-0000-0000-000017140000}"/>
    <cellStyle name="Обычный 61 7 3" xfId="5144" xr:uid="{00000000-0005-0000-0000-000018140000}"/>
    <cellStyle name="Обычный 61 7 3 2" xfId="5145" xr:uid="{00000000-0005-0000-0000-000019140000}"/>
    <cellStyle name="Обычный 61 7 4" xfId="5146" xr:uid="{00000000-0005-0000-0000-00001A140000}"/>
    <cellStyle name="Обычный 61 7 5" xfId="5147" xr:uid="{00000000-0005-0000-0000-00001B140000}"/>
    <cellStyle name="Обычный 61 8" xfId="5148" xr:uid="{00000000-0005-0000-0000-00001C140000}"/>
    <cellStyle name="Обычный 61 8 2" xfId="5149" xr:uid="{00000000-0005-0000-0000-00001D140000}"/>
    <cellStyle name="Обычный 61 8 2 2" xfId="5150" xr:uid="{00000000-0005-0000-0000-00001E140000}"/>
    <cellStyle name="Обычный 61 8 2 2 2" xfId="5151" xr:uid="{00000000-0005-0000-0000-00001F140000}"/>
    <cellStyle name="Обычный 61 8 2 3" xfId="5152" xr:uid="{00000000-0005-0000-0000-000020140000}"/>
    <cellStyle name="Обычный 61 8 3" xfId="5153" xr:uid="{00000000-0005-0000-0000-000021140000}"/>
    <cellStyle name="Обычный 61 8 3 2" xfId="5154" xr:uid="{00000000-0005-0000-0000-000022140000}"/>
    <cellStyle name="Обычный 61 8 4" xfId="5155" xr:uid="{00000000-0005-0000-0000-000023140000}"/>
    <cellStyle name="Обычный 61 8 5" xfId="5156" xr:uid="{00000000-0005-0000-0000-000024140000}"/>
    <cellStyle name="Обычный 61 9" xfId="5157" xr:uid="{00000000-0005-0000-0000-000025140000}"/>
    <cellStyle name="Обычный 61 9 2" xfId="5158" xr:uid="{00000000-0005-0000-0000-000026140000}"/>
    <cellStyle name="Обычный 61 9 2 2" xfId="5159" xr:uid="{00000000-0005-0000-0000-000027140000}"/>
    <cellStyle name="Обычный 61 9 2 2 2" xfId="5160" xr:uid="{00000000-0005-0000-0000-000028140000}"/>
    <cellStyle name="Обычный 61 9 2 3" xfId="5161" xr:uid="{00000000-0005-0000-0000-000029140000}"/>
    <cellStyle name="Обычный 61 9 3" xfId="5162" xr:uid="{00000000-0005-0000-0000-00002A140000}"/>
    <cellStyle name="Обычный 61 9 3 2" xfId="5163" xr:uid="{00000000-0005-0000-0000-00002B140000}"/>
    <cellStyle name="Обычный 61 9 4" xfId="5164" xr:uid="{00000000-0005-0000-0000-00002C140000}"/>
    <cellStyle name="Обычный 61 9 5" xfId="5165" xr:uid="{00000000-0005-0000-0000-00002D140000}"/>
    <cellStyle name="Обычный 62" xfId="5166" xr:uid="{00000000-0005-0000-0000-00002E140000}"/>
    <cellStyle name="Обычный 62 10" xfId="5167" xr:uid="{00000000-0005-0000-0000-00002F140000}"/>
    <cellStyle name="Обычный 62 10 2" xfId="5168" xr:uid="{00000000-0005-0000-0000-000030140000}"/>
    <cellStyle name="Обычный 62 10 2 2" xfId="5169" xr:uid="{00000000-0005-0000-0000-000031140000}"/>
    <cellStyle name="Обычный 62 10 2 2 2" xfId="5170" xr:uid="{00000000-0005-0000-0000-000032140000}"/>
    <cellStyle name="Обычный 62 10 2 3" xfId="5171" xr:uid="{00000000-0005-0000-0000-000033140000}"/>
    <cellStyle name="Обычный 62 10 3" xfId="5172" xr:uid="{00000000-0005-0000-0000-000034140000}"/>
    <cellStyle name="Обычный 62 10 3 2" xfId="5173" xr:uid="{00000000-0005-0000-0000-000035140000}"/>
    <cellStyle name="Обычный 62 10 4" xfId="5174" xr:uid="{00000000-0005-0000-0000-000036140000}"/>
    <cellStyle name="Обычный 62 10 5" xfId="5175" xr:uid="{00000000-0005-0000-0000-000037140000}"/>
    <cellStyle name="Обычный 62 11" xfId="5176" xr:uid="{00000000-0005-0000-0000-000038140000}"/>
    <cellStyle name="Обычный 62 11 2" xfId="5177" xr:uid="{00000000-0005-0000-0000-000039140000}"/>
    <cellStyle name="Обычный 62 11 2 2" xfId="5178" xr:uid="{00000000-0005-0000-0000-00003A140000}"/>
    <cellStyle name="Обычный 62 11 2 2 2" xfId="5179" xr:uid="{00000000-0005-0000-0000-00003B140000}"/>
    <cellStyle name="Обычный 62 11 2 3" xfId="5180" xr:uid="{00000000-0005-0000-0000-00003C140000}"/>
    <cellStyle name="Обычный 62 11 3" xfId="5181" xr:uid="{00000000-0005-0000-0000-00003D140000}"/>
    <cellStyle name="Обычный 62 11 3 2" xfId="5182" xr:uid="{00000000-0005-0000-0000-00003E140000}"/>
    <cellStyle name="Обычный 62 11 4" xfId="5183" xr:uid="{00000000-0005-0000-0000-00003F140000}"/>
    <cellStyle name="Обычный 62 11 5" xfId="5184" xr:uid="{00000000-0005-0000-0000-000040140000}"/>
    <cellStyle name="Обычный 62 12" xfId="5185" xr:uid="{00000000-0005-0000-0000-000041140000}"/>
    <cellStyle name="Обычный 62 12 2" xfId="5186" xr:uid="{00000000-0005-0000-0000-000042140000}"/>
    <cellStyle name="Обычный 62 12 2 2" xfId="5187" xr:uid="{00000000-0005-0000-0000-000043140000}"/>
    <cellStyle name="Обычный 62 12 2 2 2" xfId="5188" xr:uid="{00000000-0005-0000-0000-000044140000}"/>
    <cellStyle name="Обычный 62 12 2 3" xfId="5189" xr:uid="{00000000-0005-0000-0000-000045140000}"/>
    <cellStyle name="Обычный 62 12 3" xfId="5190" xr:uid="{00000000-0005-0000-0000-000046140000}"/>
    <cellStyle name="Обычный 62 12 3 2" xfId="5191" xr:uid="{00000000-0005-0000-0000-000047140000}"/>
    <cellStyle name="Обычный 62 12 4" xfId="5192" xr:uid="{00000000-0005-0000-0000-000048140000}"/>
    <cellStyle name="Обычный 62 12 5" xfId="5193" xr:uid="{00000000-0005-0000-0000-000049140000}"/>
    <cellStyle name="Обычный 62 13" xfId="5194" xr:uid="{00000000-0005-0000-0000-00004A140000}"/>
    <cellStyle name="Обычный 62 13 2" xfId="5195" xr:uid="{00000000-0005-0000-0000-00004B140000}"/>
    <cellStyle name="Обычный 62 13 2 2" xfId="5196" xr:uid="{00000000-0005-0000-0000-00004C140000}"/>
    <cellStyle name="Обычный 62 13 2 2 2" xfId="5197" xr:uid="{00000000-0005-0000-0000-00004D140000}"/>
    <cellStyle name="Обычный 62 13 2 3" xfId="5198" xr:uid="{00000000-0005-0000-0000-00004E140000}"/>
    <cellStyle name="Обычный 62 13 3" xfId="5199" xr:uid="{00000000-0005-0000-0000-00004F140000}"/>
    <cellStyle name="Обычный 62 13 3 2" xfId="5200" xr:uid="{00000000-0005-0000-0000-000050140000}"/>
    <cellStyle name="Обычный 62 13 4" xfId="5201" xr:uid="{00000000-0005-0000-0000-000051140000}"/>
    <cellStyle name="Обычный 62 13 5" xfId="5202" xr:uid="{00000000-0005-0000-0000-000052140000}"/>
    <cellStyle name="Обычный 62 14" xfId="5203" xr:uid="{00000000-0005-0000-0000-000053140000}"/>
    <cellStyle name="Обычный 62 14 2" xfId="5204" xr:uid="{00000000-0005-0000-0000-000054140000}"/>
    <cellStyle name="Обычный 62 14 2 2" xfId="5205" xr:uid="{00000000-0005-0000-0000-000055140000}"/>
    <cellStyle name="Обычный 62 14 2 2 2" xfId="5206" xr:uid="{00000000-0005-0000-0000-000056140000}"/>
    <cellStyle name="Обычный 62 14 2 3" xfId="5207" xr:uid="{00000000-0005-0000-0000-000057140000}"/>
    <cellStyle name="Обычный 62 14 3" xfId="5208" xr:uid="{00000000-0005-0000-0000-000058140000}"/>
    <cellStyle name="Обычный 62 14 3 2" xfId="5209" xr:uid="{00000000-0005-0000-0000-000059140000}"/>
    <cellStyle name="Обычный 62 14 4" xfId="5210" xr:uid="{00000000-0005-0000-0000-00005A140000}"/>
    <cellStyle name="Обычный 62 14 5" xfId="5211" xr:uid="{00000000-0005-0000-0000-00005B140000}"/>
    <cellStyle name="Обычный 62 15" xfId="5212" xr:uid="{00000000-0005-0000-0000-00005C140000}"/>
    <cellStyle name="Обычный 62 15 2" xfId="5213" xr:uid="{00000000-0005-0000-0000-00005D140000}"/>
    <cellStyle name="Обычный 62 15 2 2" xfId="5214" xr:uid="{00000000-0005-0000-0000-00005E140000}"/>
    <cellStyle name="Обычный 62 15 2 2 2" xfId="5215" xr:uid="{00000000-0005-0000-0000-00005F140000}"/>
    <cellStyle name="Обычный 62 15 2 3" xfId="5216" xr:uid="{00000000-0005-0000-0000-000060140000}"/>
    <cellStyle name="Обычный 62 15 3" xfId="5217" xr:uid="{00000000-0005-0000-0000-000061140000}"/>
    <cellStyle name="Обычный 62 15 3 2" xfId="5218" xr:uid="{00000000-0005-0000-0000-000062140000}"/>
    <cellStyle name="Обычный 62 15 4" xfId="5219" xr:uid="{00000000-0005-0000-0000-000063140000}"/>
    <cellStyle name="Обычный 62 15 5" xfId="5220" xr:uid="{00000000-0005-0000-0000-000064140000}"/>
    <cellStyle name="Обычный 62 16" xfId="5221" xr:uid="{00000000-0005-0000-0000-000065140000}"/>
    <cellStyle name="Обычный 62 16 2" xfId="5222" xr:uid="{00000000-0005-0000-0000-000066140000}"/>
    <cellStyle name="Обычный 62 16 2 2" xfId="5223" xr:uid="{00000000-0005-0000-0000-000067140000}"/>
    <cellStyle name="Обычный 62 16 2 2 2" xfId="5224" xr:uid="{00000000-0005-0000-0000-000068140000}"/>
    <cellStyle name="Обычный 62 16 2 3" xfId="5225" xr:uid="{00000000-0005-0000-0000-000069140000}"/>
    <cellStyle name="Обычный 62 16 3" xfId="5226" xr:uid="{00000000-0005-0000-0000-00006A140000}"/>
    <cellStyle name="Обычный 62 16 3 2" xfId="5227" xr:uid="{00000000-0005-0000-0000-00006B140000}"/>
    <cellStyle name="Обычный 62 16 4" xfId="5228" xr:uid="{00000000-0005-0000-0000-00006C140000}"/>
    <cellStyle name="Обычный 62 16 5" xfId="5229" xr:uid="{00000000-0005-0000-0000-00006D140000}"/>
    <cellStyle name="Обычный 62 17" xfId="5230" xr:uid="{00000000-0005-0000-0000-00006E140000}"/>
    <cellStyle name="Обычный 62 17 2" xfId="5231" xr:uid="{00000000-0005-0000-0000-00006F140000}"/>
    <cellStyle name="Обычный 62 17 2 2" xfId="5232" xr:uid="{00000000-0005-0000-0000-000070140000}"/>
    <cellStyle name="Обычный 62 17 2 2 2" xfId="5233" xr:uid="{00000000-0005-0000-0000-000071140000}"/>
    <cellStyle name="Обычный 62 17 2 3" xfId="5234" xr:uid="{00000000-0005-0000-0000-000072140000}"/>
    <cellStyle name="Обычный 62 17 3" xfId="5235" xr:uid="{00000000-0005-0000-0000-000073140000}"/>
    <cellStyle name="Обычный 62 17 3 2" xfId="5236" xr:uid="{00000000-0005-0000-0000-000074140000}"/>
    <cellStyle name="Обычный 62 17 4" xfId="5237" xr:uid="{00000000-0005-0000-0000-000075140000}"/>
    <cellStyle name="Обычный 62 17 5" xfId="5238" xr:uid="{00000000-0005-0000-0000-000076140000}"/>
    <cellStyle name="Обычный 62 18" xfId="5239" xr:uid="{00000000-0005-0000-0000-000077140000}"/>
    <cellStyle name="Обычный 62 18 2" xfId="5240" xr:uid="{00000000-0005-0000-0000-000078140000}"/>
    <cellStyle name="Обычный 62 18 2 2" xfId="5241" xr:uid="{00000000-0005-0000-0000-000079140000}"/>
    <cellStyle name="Обычный 62 18 2 2 2" xfId="5242" xr:uid="{00000000-0005-0000-0000-00007A140000}"/>
    <cellStyle name="Обычный 62 18 2 3" xfId="5243" xr:uid="{00000000-0005-0000-0000-00007B140000}"/>
    <cellStyle name="Обычный 62 18 3" xfId="5244" xr:uid="{00000000-0005-0000-0000-00007C140000}"/>
    <cellStyle name="Обычный 62 18 3 2" xfId="5245" xr:uid="{00000000-0005-0000-0000-00007D140000}"/>
    <cellStyle name="Обычный 62 18 4" xfId="5246" xr:uid="{00000000-0005-0000-0000-00007E140000}"/>
    <cellStyle name="Обычный 62 18 5" xfId="5247" xr:uid="{00000000-0005-0000-0000-00007F140000}"/>
    <cellStyle name="Обычный 62 19" xfId="5248" xr:uid="{00000000-0005-0000-0000-000080140000}"/>
    <cellStyle name="Обычный 62 19 2" xfId="5249" xr:uid="{00000000-0005-0000-0000-000081140000}"/>
    <cellStyle name="Обычный 62 19 2 2" xfId="5250" xr:uid="{00000000-0005-0000-0000-000082140000}"/>
    <cellStyle name="Обычный 62 19 2 2 2" xfId="5251" xr:uid="{00000000-0005-0000-0000-000083140000}"/>
    <cellStyle name="Обычный 62 19 2 3" xfId="5252" xr:uid="{00000000-0005-0000-0000-000084140000}"/>
    <cellStyle name="Обычный 62 19 3" xfId="5253" xr:uid="{00000000-0005-0000-0000-000085140000}"/>
    <cellStyle name="Обычный 62 19 3 2" xfId="5254" xr:uid="{00000000-0005-0000-0000-000086140000}"/>
    <cellStyle name="Обычный 62 19 4" xfId="5255" xr:uid="{00000000-0005-0000-0000-000087140000}"/>
    <cellStyle name="Обычный 62 19 5" xfId="5256" xr:uid="{00000000-0005-0000-0000-000088140000}"/>
    <cellStyle name="Обычный 62 2" xfId="5257" xr:uid="{00000000-0005-0000-0000-000089140000}"/>
    <cellStyle name="Обычный 62 2 2" xfId="5258" xr:uid="{00000000-0005-0000-0000-00008A140000}"/>
    <cellStyle name="Обычный 62 2 2 2" xfId="5259" xr:uid="{00000000-0005-0000-0000-00008B140000}"/>
    <cellStyle name="Обычный 62 2 2 2 2" xfId="5260" xr:uid="{00000000-0005-0000-0000-00008C140000}"/>
    <cellStyle name="Обычный 62 2 2 3" xfId="5261" xr:uid="{00000000-0005-0000-0000-00008D140000}"/>
    <cellStyle name="Обычный 62 2 3" xfId="5262" xr:uid="{00000000-0005-0000-0000-00008E140000}"/>
    <cellStyle name="Обычный 62 2 3 2" xfId="5263" xr:uid="{00000000-0005-0000-0000-00008F140000}"/>
    <cellStyle name="Обычный 62 2 4" xfId="5264" xr:uid="{00000000-0005-0000-0000-000090140000}"/>
    <cellStyle name="Обычный 62 2 5" xfId="5265" xr:uid="{00000000-0005-0000-0000-000091140000}"/>
    <cellStyle name="Обычный 62 20" xfId="5266" xr:uid="{00000000-0005-0000-0000-000092140000}"/>
    <cellStyle name="Обычный 62 20 2" xfId="5267" xr:uid="{00000000-0005-0000-0000-000093140000}"/>
    <cellStyle name="Обычный 62 20 2 2" xfId="5268" xr:uid="{00000000-0005-0000-0000-000094140000}"/>
    <cellStyle name="Обычный 62 20 2 2 2" xfId="5269" xr:uid="{00000000-0005-0000-0000-000095140000}"/>
    <cellStyle name="Обычный 62 20 2 3" xfId="5270" xr:uid="{00000000-0005-0000-0000-000096140000}"/>
    <cellStyle name="Обычный 62 20 3" xfId="5271" xr:uid="{00000000-0005-0000-0000-000097140000}"/>
    <cellStyle name="Обычный 62 20 3 2" xfId="5272" xr:uid="{00000000-0005-0000-0000-000098140000}"/>
    <cellStyle name="Обычный 62 20 4" xfId="5273" xr:uid="{00000000-0005-0000-0000-000099140000}"/>
    <cellStyle name="Обычный 62 20 5" xfId="5274" xr:uid="{00000000-0005-0000-0000-00009A140000}"/>
    <cellStyle name="Обычный 62 21" xfId="5275" xr:uid="{00000000-0005-0000-0000-00009B140000}"/>
    <cellStyle name="Обычный 62 21 2" xfId="5276" xr:uid="{00000000-0005-0000-0000-00009C140000}"/>
    <cellStyle name="Обычный 62 21 2 2" xfId="5277" xr:uid="{00000000-0005-0000-0000-00009D140000}"/>
    <cellStyle name="Обычный 62 21 2 2 2" xfId="5278" xr:uid="{00000000-0005-0000-0000-00009E140000}"/>
    <cellStyle name="Обычный 62 21 2 3" xfId="5279" xr:uid="{00000000-0005-0000-0000-00009F140000}"/>
    <cellStyle name="Обычный 62 21 3" xfId="5280" xr:uid="{00000000-0005-0000-0000-0000A0140000}"/>
    <cellStyle name="Обычный 62 21 3 2" xfId="5281" xr:uid="{00000000-0005-0000-0000-0000A1140000}"/>
    <cellStyle name="Обычный 62 21 4" xfId="5282" xr:uid="{00000000-0005-0000-0000-0000A2140000}"/>
    <cellStyle name="Обычный 62 21 5" xfId="5283" xr:uid="{00000000-0005-0000-0000-0000A3140000}"/>
    <cellStyle name="Обычный 62 22" xfId="5284" xr:uid="{00000000-0005-0000-0000-0000A4140000}"/>
    <cellStyle name="Обычный 62 22 2" xfId="5285" xr:uid="{00000000-0005-0000-0000-0000A5140000}"/>
    <cellStyle name="Обычный 62 22 2 2" xfId="5286" xr:uid="{00000000-0005-0000-0000-0000A6140000}"/>
    <cellStyle name="Обычный 62 22 2 2 2" xfId="5287" xr:uid="{00000000-0005-0000-0000-0000A7140000}"/>
    <cellStyle name="Обычный 62 22 2 3" xfId="5288" xr:uid="{00000000-0005-0000-0000-0000A8140000}"/>
    <cellStyle name="Обычный 62 22 3" xfId="5289" xr:uid="{00000000-0005-0000-0000-0000A9140000}"/>
    <cellStyle name="Обычный 62 22 3 2" xfId="5290" xr:uid="{00000000-0005-0000-0000-0000AA140000}"/>
    <cellStyle name="Обычный 62 22 4" xfId="5291" xr:uid="{00000000-0005-0000-0000-0000AB140000}"/>
    <cellStyle name="Обычный 62 22 5" xfId="5292" xr:uid="{00000000-0005-0000-0000-0000AC140000}"/>
    <cellStyle name="Обычный 62 23" xfId="5293" xr:uid="{00000000-0005-0000-0000-0000AD140000}"/>
    <cellStyle name="Обычный 62 3" xfId="5294" xr:uid="{00000000-0005-0000-0000-0000AE140000}"/>
    <cellStyle name="Обычный 62 3 2" xfId="5295" xr:uid="{00000000-0005-0000-0000-0000AF140000}"/>
    <cellStyle name="Обычный 62 3 2 2" xfId="5296" xr:uid="{00000000-0005-0000-0000-0000B0140000}"/>
    <cellStyle name="Обычный 62 3 2 2 2" xfId="5297" xr:uid="{00000000-0005-0000-0000-0000B1140000}"/>
    <cellStyle name="Обычный 62 3 2 3" xfId="5298" xr:uid="{00000000-0005-0000-0000-0000B2140000}"/>
    <cellStyle name="Обычный 62 3 3" xfId="5299" xr:uid="{00000000-0005-0000-0000-0000B3140000}"/>
    <cellStyle name="Обычный 62 3 3 2" xfId="5300" xr:uid="{00000000-0005-0000-0000-0000B4140000}"/>
    <cellStyle name="Обычный 62 3 4" xfId="5301" xr:uid="{00000000-0005-0000-0000-0000B5140000}"/>
    <cellStyle name="Обычный 62 3 5" xfId="5302" xr:uid="{00000000-0005-0000-0000-0000B6140000}"/>
    <cellStyle name="Обычный 62 4" xfId="5303" xr:uid="{00000000-0005-0000-0000-0000B7140000}"/>
    <cellStyle name="Обычный 62 4 2" xfId="5304" xr:uid="{00000000-0005-0000-0000-0000B8140000}"/>
    <cellStyle name="Обычный 62 4 2 2" xfId="5305" xr:uid="{00000000-0005-0000-0000-0000B9140000}"/>
    <cellStyle name="Обычный 62 4 2 2 2" xfId="5306" xr:uid="{00000000-0005-0000-0000-0000BA140000}"/>
    <cellStyle name="Обычный 62 4 2 3" xfId="5307" xr:uid="{00000000-0005-0000-0000-0000BB140000}"/>
    <cellStyle name="Обычный 62 4 3" xfId="5308" xr:uid="{00000000-0005-0000-0000-0000BC140000}"/>
    <cellStyle name="Обычный 62 4 3 2" xfId="5309" xr:uid="{00000000-0005-0000-0000-0000BD140000}"/>
    <cellStyle name="Обычный 62 4 4" xfId="5310" xr:uid="{00000000-0005-0000-0000-0000BE140000}"/>
    <cellStyle name="Обычный 62 4 5" xfId="5311" xr:uid="{00000000-0005-0000-0000-0000BF140000}"/>
    <cellStyle name="Обычный 62 5" xfId="5312" xr:uid="{00000000-0005-0000-0000-0000C0140000}"/>
    <cellStyle name="Обычный 62 5 2" xfId="5313" xr:uid="{00000000-0005-0000-0000-0000C1140000}"/>
    <cellStyle name="Обычный 62 5 2 2" xfId="5314" xr:uid="{00000000-0005-0000-0000-0000C2140000}"/>
    <cellStyle name="Обычный 62 5 2 2 2" xfId="5315" xr:uid="{00000000-0005-0000-0000-0000C3140000}"/>
    <cellStyle name="Обычный 62 5 2 3" xfId="5316" xr:uid="{00000000-0005-0000-0000-0000C4140000}"/>
    <cellStyle name="Обычный 62 5 3" xfId="5317" xr:uid="{00000000-0005-0000-0000-0000C5140000}"/>
    <cellStyle name="Обычный 62 5 3 2" xfId="5318" xr:uid="{00000000-0005-0000-0000-0000C6140000}"/>
    <cellStyle name="Обычный 62 5 4" xfId="5319" xr:uid="{00000000-0005-0000-0000-0000C7140000}"/>
    <cellStyle name="Обычный 62 5 5" xfId="5320" xr:uid="{00000000-0005-0000-0000-0000C8140000}"/>
    <cellStyle name="Обычный 62 6" xfId="5321" xr:uid="{00000000-0005-0000-0000-0000C9140000}"/>
    <cellStyle name="Обычный 62 6 2" xfId="5322" xr:uid="{00000000-0005-0000-0000-0000CA140000}"/>
    <cellStyle name="Обычный 62 6 2 2" xfId="5323" xr:uid="{00000000-0005-0000-0000-0000CB140000}"/>
    <cellStyle name="Обычный 62 6 2 2 2" xfId="5324" xr:uid="{00000000-0005-0000-0000-0000CC140000}"/>
    <cellStyle name="Обычный 62 6 2 3" xfId="5325" xr:uid="{00000000-0005-0000-0000-0000CD140000}"/>
    <cellStyle name="Обычный 62 6 3" xfId="5326" xr:uid="{00000000-0005-0000-0000-0000CE140000}"/>
    <cellStyle name="Обычный 62 6 3 2" xfId="5327" xr:uid="{00000000-0005-0000-0000-0000CF140000}"/>
    <cellStyle name="Обычный 62 6 4" xfId="5328" xr:uid="{00000000-0005-0000-0000-0000D0140000}"/>
    <cellStyle name="Обычный 62 6 5" xfId="5329" xr:uid="{00000000-0005-0000-0000-0000D1140000}"/>
    <cellStyle name="Обычный 62 7" xfId="5330" xr:uid="{00000000-0005-0000-0000-0000D2140000}"/>
    <cellStyle name="Обычный 62 7 2" xfId="5331" xr:uid="{00000000-0005-0000-0000-0000D3140000}"/>
    <cellStyle name="Обычный 62 7 2 2" xfId="5332" xr:uid="{00000000-0005-0000-0000-0000D4140000}"/>
    <cellStyle name="Обычный 62 7 2 2 2" xfId="5333" xr:uid="{00000000-0005-0000-0000-0000D5140000}"/>
    <cellStyle name="Обычный 62 7 2 3" xfId="5334" xr:uid="{00000000-0005-0000-0000-0000D6140000}"/>
    <cellStyle name="Обычный 62 7 3" xfId="5335" xr:uid="{00000000-0005-0000-0000-0000D7140000}"/>
    <cellStyle name="Обычный 62 7 3 2" xfId="5336" xr:uid="{00000000-0005-0000-0000-0000D8140000}"/>
    <cellStyle name="Обычный 62 7 4" xfId="5337" xr:uid="{00000000-0005-0000-0000-0000D9140000}"/>
    <cellStyle name="Обычный 62 7 5" xfId="5338" xr:uid="{00000000-0005-0000-0000-0000DA140000}"/>
    <cellStyle name="Обычный 62 8" xfId="5339" xr:uid="{00000000-0005-0000-0000-0000DB140000}"/>
    <cellStyle name="Обычный 62 8 2" xfId="5340" xr:uid="{00000000-0005-0000-0000-0000DC140000}"/>
    <cellStyle name="Обычный 62 8 2 2" xfId="5341" xr:uid="{00000000-0005-0000-0000-0000DD140000}"/>
    <cellStyle name="Обычный 62 8 2 2 2" xfId="5342" xr:uid="{00000000-0005-0000-0000-0000DE140000}"/>
    <cellStyle name="Обычный 62 8 2 3" xfId="5343" xr:uid="{00000000-0005-0000-0000-0000DF140000}"/>
    <cellStyle name="Обычный 62 8 3" xfId="5344" xr:uid="{00000000-0005-0000-0000-0000E0140000}"/>
    <cellStyle name="Обычный 62 8 3 2" xfId="5345" xr:uid="{00000000-0005-0000-0000-0000E1140000}"/>
    <cellStyle name="Обычный 62 8 4" xfId="5346" xr:uid="{00000000-0005-0000-0000-0000E2140000}"/>
    <cellStyle name="Обычный 62 8 5" xfId="5347" xr:uid="{00000000-0005-0000-0000-0000E3140000}"/>
    <cellStyle name="Обычный 62 9" xfId="5348" xr:uid="{00000000-0005-0000-0000-0000E4140000}"/>
    <cellStyle name="Обычный 62 9 2" xfId="5349" xr:uid="{00000000-0005-0000-0000-0000E5140000}"/>
    <cellStyle name="Обычный 62 9 2 2" xfId="5350" xr:uid="{00000000-0005-0000-0000-0000E6140000}"/>
    <cellStyle name="Обычный 62 9 2 2 2" xfId="5351" xr:uid="{00000000-0005-0000-0000-0000E7140000}"/>
    <cellStyle name="Обычный 62 9 2 3" xfId="5352" xr:uid="{00000000-0005-0000-0000-0000E8140000}"/>
    <cellStyle name="Обычный 62 9 3" xfId="5353" xr:uid="{00000000-0005-0000-0000-0000E9140000}"/>
    <cellStyle name="Обычный 62 9 3 2" xfId="5354" xr:uid="{00000000-0005-0000-0000-0000EA140000}"/>
    <cellStyle name="Обычный 62 9 4" xfId="5355" xr:uid="{00000000-0005-0000-0000-0000EB140000}"/>
    <cellStyle name="Обычный 62 9 5" xfId="5356" xr:uid="{00000000-0005-0000-0000-0000EC140000}"/>
    <cellStyle name="Обычный 63" xfId="5357" xr:uid="{00000000-0005-0000-0000-0000ED140000}"/>
    <cellStyle name="Обычный 63 10" xfId="5358" xr:uid="{00000000-0005-0000-0000-0000EE140000}"/>
    <cellStyle name="Обычный 63 10 2" xfId="5359" xr:uid="{00000000-0005-0000-0000-0000EF140000}"/>
    <cellStyle name="Обычный 63 10 2 2" xfId="5360" xr:uid="{00000000-0005-0000-0000-0000F0140000}"/>
    <cellStyle name="Обычный 63 10 2 2 2" xfId="5361" xr:uid="{00000000-0005-0000-0000-0000F1140000}"/>
    <cellStyle name="Обычный 63 10 2 3" xfId="5362" xr:uid="{00000000-0005-0000-0000-0000F2140000}"/>
    <cellStyle name="Обычный 63 10 3" xfId="5363" xr:uid="{00000000-0005-0000-0000-0000F3140000}"/>
    <cellStyle name="Обычный 63 10 3 2" xfId="5364" xr:uid="{00000000-0005-0000-0000-0000F4140000}"/>
    <cellStyle name="Обычный 63 10 4" xfId="5365" xr:uid="{00000000-0005-0000-0000-0000F5140000}"/>
    <cellStyle name="Обычный 63 10 5" xfId="5366" xr:uid="{00000000-0005-0000-0000-0000F6140000}"/>
    <cellStyle name="Обычный 63 11" xfId="5367" xr:uid="{00000000-0005-0000-0000-0000F7140000}"/>
    <cellStyle name="Обычный 63 11 2" xfId="5368" xr:uid="{00000000-0005-0000-0000-0000F8140000}"/>
    <cellStyle name="Обычный 63 11 2 2" xfId="5369" xr:uid="{00000000-0005-0000-0000-0000F9140000}"/>
    <cellStyle name="Обычный 63 11 2 2 2" xfId="5370" xr:uid="{00000000-0005-0000-0000-0000FA140000}"/>
    <cellStyle name="Обычный 63 11 2 3" xfId="5371" xr:uid="{00000000-0005-0000-0000-0000FB140000}"/>
    <cellStyle name="Обычный 63 11 3" xfId="5372" xr:uid="{00000000-0005-0000-0000-0000FC140000}"/>
    <cellStyle name="Обычный 63 11 3 2" xfId="5373" xr:uid="{00000000-0005-0000-0000-0000FD140000}"/>
    <cellStyle name="Обычный 63 11 4" xfId="5374" xr:uid="{00000000-0005-0000-0000-0000FE140000}"/>
    <cellStyle name="Обычный 63 11 5" xfId="5375" xr:uid="{00000000-0005-0000-0000-0000FF140000}"/>
    <cellStyle name="Обычный 63 12" xfId="5376" xr:uid="{00000000-0005-0000-0000-000000150000}"/>
    <cellStyle name="Обычный 63 12 2" xfId="5377" xr:uid="{00000000-0005-0000-0000-000001150000}"/>
    <cellStyle name="Обычный 63 12 2 2" xfId="5378" xr:uid="{00000000-0005-0000-0000-000002150000}"/>
    <cellStyle name="Обычный 63 12 2 2 2" xfId="5379" xr:uid="{00000000-0005-0000-0000-000003150000}"/>
    <cellStyle name="Обычный 63 12 2 3" xfId="5380" xr:uid="{00000000-0005-0000-0000-000004150000}"/>
    <cellStyle name="Обычный 63 12 3" xfId="5381" xr:uid="{00000000-0005-0000-0000-000005150000}"/>
    <cellStyle name="Обычный 63 12 3 2" xfId="5382" xr:uid="{00000000-0005-0000-0000-000006150000}"/>
    <cellStyle name="Обычный 63 12 4" xfId="5383" xr:uid="{00000000-0005-0000-0000-000007150000}"/>
    <cellStyle name="Обычный 63 12 5" xfId="5384" xr:uid="{00000000-0005-0000-0000-000008150000}"/>
    <cellStyle name="Обычный 63 13" xfId="5385" xr:uid="{00000000-0005-0000-0000-000009150000}"/>
    <cellStyle name="Обычный 63 13 2" xfId="5386" xr:uid="{00000000-0005-0000-0000-00000A150000}"/>
    <cellStyle name="Обычный 63 13 2 2" xfId="5387" xr:uid="{00000000-0005-0000-0000-00000B150000}"/>
    <cellStyle name="Обычный 63 13 2 2 2" xfId="5388" xr:uid="{00000000-0005-0000-0000-00000C150000}"/>
    <cellStyle name="Обычный 63 13 2 3" xfId="5389" xr:uid="{00000000-0005-0000-0000-00000D150000}"/>
    <cellStyle name="Обычный 63 13 3" xfId="5390" xr:uid="{00000000-0005-0000-0000-00000E150000}"/>
    <cellStyle name="Обычный 63 13 3 2" xfId="5391" xr:uid="{00000000-0005-0000-0000-00000F150000}"/>
    <cellStyle name="Обычный 63 13 4" xfId="5392" xr:uid="{00000000-0005-0000-0000-000010150000}"/>
    <cellStyle name="Обычный 63 13 5" xfId="5393" xr:uid="{00000000-0005-0000-0000-000011150000}"/>
    <cellStyle name="Обычный 63 14" xfId="5394" xr:uid="{00000000-0005-0000-0000-000012150000}"/>
    <cellStyle name="Обычный 63 14 2" xfId="5395" xr:uid="{00000000-0005-0000-0000-000013150000}"/>
    <cellStyle name="Обычный 63 14 2 2" xfId="5396" xr:uid="{00000000-0005-0000-0000-000014150000}"/>
    <cellStyle name="Обычный 63 14 2 2 2" xfId="5397" xr:uid="{00000000-0005-0000-0000-000015150000}"/>
    <cellStyle name="Обычный 63 14 2 3" xfId="5398" xr:uid="{00000000-0005-0000-0000-000016150000}"/>
    <cellStyle name="Обычный 63 14 3" xfId="5399" xr:uid="{00000000-0005-0000-0000-000017150000}"/>
    <cellStyle name="Обычный 63 14 3 2" xfId="5400" xr:uid="{00000000-0005-0000-0000-000018150000}"/>
    <cellStyle name="Обычный 63 14 4" xfId="5401" xr:uid="{00000000-0005-0000-0000-000019150000}"/>
    <cellStyle name="Обычный 63 14 5" xfId="5402" xr:uid="{00000000-0005-0000-0000-00001A150000}"/>
    <cellStyle name="Обычный 63 15" xfId="5403" xr:uid="{00000000-0005-0000-0000-00001B150000}"/>
    <cellStyle name="Обычный 63 15 2" xfId="5404" xr:uid="{00000000-0005-0000-0000-00001C150000}"/>
    <cellStyle name="Обычный 63 15 2 2" xfId="5405" xr:uid="{00000000-0005-0000-0000-00001D150000}"/>
    <cellStyle name="Обычный 63 15 2 2 2" xfId="5406" xr:uid="{00000000-0005-0000-0000-00001E150000}"/>
    <cellStyle name="Обычный 63 15 2 3" xfId="5407" xr:uid="{00000000-0005-0000-0000-00001F150000}"/>
    <cellStyle name="Обычный 63 15 3" xfId="5408" xr:uid="{00000000-0005-0000-0000-000020150000}"/>
    <cellStyle name="Обычный 63 15 3 2" xfId="5409" xr:uid="{00000000-0005-0000-0000-000021150000}"/>
    <cellStyle name="Обычный 63 15 4" xfId="5410" xr:uid="{00000000-0005-0000-0000-000022150000}"/>
    <cellStyle name="Обычный 63 15 5" xfId="5411" xr:uid="{00000000-0005-0000-0000-000023150000}"/>
    <cellStyle name="Обычный 63 16" xfId="5412" xr:uid="{00000000-0005-0000-0000-000024150000}"/>
    <cellStyle name="Обычный 63 16 2" xfId="5413" xr:uid="{00000000-0005-0000-0000-000025150000}"/>
    <cellStyle name="Обычный 63 16 2 2" xfId="5414" xr:uid="{00000000-0005-0000-0000-000026150000}"/>
    <cellStyle name="Обычный 63 16 2 2 2" xfId="5415" xr:uid="{00000000-0005-0000-0000-000027150000}"/>
    <cellStyle name="Обычный 63 16 2 3" xfId="5416" xr:uid="{00000000-0005-0000-0000-000028150000}"/>
    <cellStyle name="Обычный 63 16 3" xfId="5417" xr:uid="{00000000-0005-0000-0000-000029150000}"/>
    <cellStyle name="Обычный 63 16 3 2" xfId="5418" xr:uid="{00000000-0005-0000-0000-00002A150000}"/>
    <cellStyle name="Обычный 63 16 4" xfId="5419" xr:uid="{00000000-0005-0000-0000-00002B150000}"/>
    <cellStyle name="Обычный 63 16 5" xfId="5420" xr:uid="{00000000-0005-0000-0000-00002C150000}"/>
    <cellStyle name="Обычный 63 17" xfId="5421" xr:uid="{00000000-0005-0000-0000-00002D150000}"/>
    <cellStyle name="Обычный 63 17 2" xfId="5422" xr:uid="{00000000-0005-0000-0000-00002E150000}"/>
    <cellStyle name="Обычный 63 17 2 2" xfId="5423" xr:uid="{00000000-0005-0000-0000-00002F150000}"/>
    <cellStyle name="Обычный 63 17 2 2 2" xfId="5424" xr:uid="{00000000-0005-0000-0000-000030150000}"/>
    <cellStyle name="Обычный 63 17 2 3" xfId="5425" xr:uid="{00000000-0005-0000-0000-000031150000}"/>
    <cellStyle name="Обычный 63 17 3" xfId="5426" xr:uid="{00000000-0005-0000-0000-000032150000}"/>
    <cellStyle name="Обычный 63 17 3 2" xfId="5427" xr:uid="{00000000-0005-0000-0000-000033150000}"/>
    <cellStyle name="Обычный 63 17 4" xfId="5428" xr:uid="{00000000-0005-0000-0000-000034150000}"/>
    <cellStyle name="Обычный 63 17 5" xfId="5429" xr:uid="{00000000-0005-0000-0000-000035150000}"/>
    <cellStyle name="Обычный 63 18" xfId="5430" xr:uid="{00000000-0005-0000-0000-000036150000}"/>
    <cellStyle name="Обычный 63 18 2" xfId="5431" xr:uid="{00000000-0005-0000-0000-000037150000}"/>
    <cellStyle name="Обычный 63 18 2 2" xfId="5432" xr:uid="{00000000-0005-0000-0000-000038150000}"/>
    <cellStyle name="Обычный 63 18 2 2 2" xfId="5433" xr:uid="{00000000-0005-0000-0000-000039150000}"/>
    <cellStyle name="Обычный 63 18 2 3" xfId="5434" xr:uid="{00000000-0005-0000-0000-00003A150000}"/>
    <cellStyle name="Обычный 63 18 3" xfId="5435" xr:uid="{00000000-0005-0000-0000-00003B150000}"/>
    <cellStyle name="Обычный 63 18 3 2" xfId="5436" xr:uid="{00000000-0005-0000-0000-00003C150000}"/>
    <cellStyle name="Обычный 63 18 4" xfId="5437" xr:uid="{00000000-0005-0000-0000-00003D150000}"/>
    <cellStyle name="Обычный 63 18 5" xfId="5438" xr:uid="{00000000-0005-0000-0000-00003E150000}"/>
    <cellStyle name="Обычный 63 19" xfId="5439" xr:uid="{00000000-0005-0000-0000-00003F150000}"/>
    <cellStyle name="Обычный 63 19 2" xfId="5440" xr:uid="{00000000-0005-0000-0000-000040150000}"/>
    <cellStyle name="Обычный 63 19 2 2" xfId="5441" xr:uid="{00000000-0005-0000-0000-000041150000}"/>
    <cellStyle name="Обычный 63 19 2 2 2" xfId="5442" xr:uid="{00000000-0005-0000-0000-000042150000}"/>
    <cellStyle name="Обычный 63 19 2 3" xfId="5443" xr:uid="{00000000-0005-0000-0000-000043150000}"/>
    <cellStyle name="Обычный 63 19 3" xfId="5444" xr:uid="{00000000-0005-0000-0000-000044150000}"/>
    <cellStyle name="Обычный 63 19 3 2" xfId="5445" xr:uid="{00000000-0005-0000-0000-000045150000}"/>
    <cellStyle name="Обычный 63 19 4" xfId="5446" xr:uid="{00000000-0005-0000-0000-000046150000}"/>
    <cellStyle name="Обычный 63 19 5" xfId="5447" xr:uid="{00000000-0005-0000-0000-000047150000}"/>
    <cellStyle name="Обычный 63 2" xfId="5448" xr:uid="{00000000-0005-0000-0000-000048150000}"/>
    <cellStyle name="Обычный 63 2 2" xfId="5449" xr:uid="{00000000-0005-0000-0000-000049150000}"/>
    <cellStyle name="Обычный 63 2 2 2" xfId="5450" xr:uid="{00000000-0005-0000-0000-00004A150000}"/>
    <cellStyle name="Обычный 63 2 2 2 2" xfId="5451" xr:uid="{00000000-0005-0000-0000-00004B150000}"/>
    <cellStyle name="Обычный 63 2 2 3" xfId="5452" xr:uid="{00000000-0005-0000-0000-00004C150000}"/>
    <cellStyle name="Обычный 63 2 3" xfId="5453" xr:uid="{00000000-0005-0000-0000-00004D150000}"/>
    <cellStyle name="Обычный 63 2 3 2" xfId="5454" xr:uid="{00000000-0005-0000-0000-00004E150000}"/>
    <cellStyle name="Обычный 63 2 4" xfId="5455" xr:uid="{00000000-0005-0000-0000-00004F150000}"/>
    <cellStyle name="Обычный 63 2 5" xfId="5456" xr:uid="{00000000-0005-0000-0000-000050150000}"/>
    <cellStyle name="Обычный 63 20" xfId="5457" xr:uid="{00000000-0005-0000-0000-000051150000}"/>
    <cellStyle name="Обычный 63 20 2" xfId="5458" xr:uid="{00000000-0005-0000-0000-000052150000}"/>
    <cellStyle name="Обычный 63 20 2 2" xfId="5459" xr:uid="{00000000-0005-0000-0000-000053150000}"/>
    <cellStyle name="Обычный 63 20 2 2 2" xfId="5460" xr:uid="{00000000-0005-0000-0000-000054150000}"/>
    <cellStyle name="Обычный 63 20 2 3" xfId="5461" xr:uid="{00000000-0005-0000-0000-000055150000}"/>
    <cellStyle name="Обычный 63 20 3" xfId="5462" xr:uid="{00000000-0005-0000-0000-000056150000}"/>
    <cellStyle name="Обычный 63 20 3 2" xfId="5463" xr:uid="{00000000-0005-0000-0000-000057150000}"/>
    <cellStyle name="Обычный 63 20 4" xfId="5464" xr:uid="{00000000-0005-0000-0000-000058150000}"/>
    <cellStyle name="Обычный 63 20 5" xfId="5465" xr:uid="{00000000-0005-0000-0000-000059150000}"/>
    <cellStyle name="Обычный 63 21" xfId="5466" xr:uid="{00000000-0005-0000-0000-00005A150000}"/>
    <cellStyle name="Обычный 63 21 2" xfId="5467" xr:uid="{00000000-0005-0000-0000-00005B150000}"/>
    <cellStyle name="Обычный 63 21 2 2" xfId="5468" xr:uid="{00000000-0005-0000-0000-00005C150000}"/>
    <cellStyle name="Обычный 63 21 2 2 2" xfId="5469" xr:uid="{00000000-0005-0000-0000-00005D150000}"/>
    <cellStyle name="Обычный 63 21 2 3" xfId="5470" xr:uid="{00000000-0005-0000-0000-00005E150000}"/>
    <cellStyle name="Обычный 63 21 3" xfId="5471" xr:uid="{00000000-0005-0000-0000-00005F150000}"/>
    <cellStyle name="Обычный 63 21 3 2" xfId="5472" xr:uid="{00000000-0005-0000-0000-000060150000}"/>
    <cellStyle name="Обычный 63 21 4" xfId="5473" xr:uid="{00000000-0005-0000-0000-000061150000}"/>
    <cellStyle name="Обычный 63 21 5" xfId="5474" xr:uid="{00000000-0005-0000-0000-000062150000}"/>
    <cellStyle name="Обычный 63 22" xfId="5475" xr:uid="{00000000-0005-0000-0000-000063150000}"/>
    <cellStyle name="Обычный 63 22 2" xfId="5476" xr:uid="{00000000-0005-0000-0000-000064150000}"/>
    <cellStyle name="Обычный 63 22 2 2" xfId="5477" xr:uid="{00000000-0005-0000-0000-000065150000}"/>
    <cellStyle name="Обычный 63 22 2 2 2" xfId="5478" xr:uid="{00000000-0005-0000-0000-000066150000}"/>
    <cellStyle name="Обычный 63 22 2 3" xfId="5479" xr:uid="{00000000-0005-0000-0000-000067150000}"/>
    <cellStyle name="Обычный 63 22 3" xfId="5480" xr:uid="{00000000-0005-0000-0000-000068150000}"/>
    <cellStyle name="Обычный 63 22 3 2" xfId="5481" xr:uid="{00000000-0005-0000-0000-000069150000}"/>
    <cellStyle name="Обычный 63 22 4" xfId="5482" xr:uid="{00000000-0005-0000-0000-00006A150000}"/>
    <cellStyle name="Обычный 63 22 5" xfId="5483" xr:uid="{00000000-0005-0000-0000-00006B150000}"/>
    <cellStyle name="Обычный 63 23" xfId="5484" xr:uid="{00000000-0005-0000-0000-00006C150000}"/>
    <cellStyle name="Обычный 63 23 2" xfId="5485" xr:uid="{00000000-0005-0000-0000-00006D150000}"/>
    <cellStyle name="Обычный 63 23 2 2" xfId="5486" xr:uid="{00000000-0005-0000-0000-00006E150000}"/>
    <cellStyle name="Обычный 63 23 2 2 2" xfId="5487" xr:uid="{00000000-0005-0000-0000-00006F150000}"/>
    <cellStyle name="Обычный 63 23 2 3" xfId="5488" xr:uid="{00000000-0005-0000-0000-000070150000}"/>
    <cellStyle name="Обычный 63 23 3" xfId="5489" xr:uid="{00000000-0005-0000-0000-000071150000}"/>
    <cellStyle name="Обычный 63 23 3 2" xfId="5490" xr:uid="{00000000-0005-0000-0000-000072150000}"/>
    <cellStyle name="Обычный 63 23 4" xfId="5491" xr:uid="{00000000-0005-0000-0000-000073150000}"/>
    <cellStyle name="Обычный 63 23 5" xfId="5492" xr:uid="{00000000-0005-0000-0000-000074150000}"/>
    <cellStyle name="Обычный 63 24" xfId="5493" xr:uid="{00000000-0005-0000-0000-000075150000}"/>
    <cellStyle name="Обычный 63 24 2" xfId="5494" xr:uid="{00000000-0005-0000-0000-000076150000}"/>
    <cellStyle name="Обычный 63 24 2 2" xfId="5495" xr:uid="{00000000-0005-0000-0000-000077150000}"/>
    <cellStyle name="Обычный 63 24 2 2 2" xfId="5496" xr:uid="{00000000-0005-0000-0000-000078150000}"/>
    <cellStyle name="Обычный 63 24 2 3" xfId="5497" xr:uid="{00000000-0005-0000-0000-000079150000}"/>
    <cellStyle name="Обычный 63 24 3" xfId="5498" xr:uid="{00000000-0005-0000-0000-00007A150000}"/>
    <cellStyle name="Обычный 63 24 3 2" xfId="5499" xr:uid="{00000000-0005-0000-0000-00007B150000}"/>
    <cellStyle name="Обычный 63 24 4" xfId="5500" xr:uid="{00000000-0005-0000-0000-00007C150000}"/>
    <cellStyle name="Обычный 63 24 5" xfId="5501" xr:uid="{00000000-0005-0000-0000-00007D150000}"/>
    <cellStyle name="Обычный 63 3" xfId="5502" xr:uid="{00000000-0005-0000-0000-00007E150000}"/>
    <cellStyle name="Обычный 63 3 2" xfId="5503" xr:uid="{00000000-0005-0000-0000-00007F150000}"/>
    <cellStyle name="Обычный 63 3 2 2" xfId="5504" xr:uid="{00000000-0005-0000-0000-000080150000}"/>
    <cellStyle name="Обычный 63 3 2 2 2" xfId="5505" xr:uid="{00000000-0005-0000-0000-000081150000}"/>
    <cellStyle name="Обычный 63 3 2 3" xfId="5506" xr:uid="{00000000-0005-0000-0000-000082150000}"/>
    <cellStyle name="Обычный 63 3 3" xfId="5507" xr:uid="{00000000-0005-0000-0000-000083150000}"/>
    <cellStyle name="Обычный 63 3 3 2" xfId="5508" xr:uid="{00000000-0005-0000-0000-000084150000}"/>
    <cellStyle name="Обычный 63 3 4" xfId="5509" xr:uid="{00000000-0005-0000-0000-000085150000}"/>
    <cellStyle name="Обычный 63 3 5" xfId="5510" xr:uid="{00000000-0005-0000-0000-000086150000}"/>
    <cellStyle name="Обычный 63 4" xfId="5511" xr:uid="{00000000-0005-0000-0000-000087150000}"/>
    <cellStyle name="Обычный 63 4 2" xfId="5512" xr:uid="{00000000-0005-0000-0000-000088150000}"/>
    <cellStyle name="Обычный 63 4 2 2" xfId="5513" xr:uid="{00000000-0005-0000-0000-000089150000}"/>
    <cellStyle name="Обычный 63 4 2 2 2" xfId="5514" xr:uid="{00000000-0005-0000-0000-00008A150000}"/>
    <cellStyle name="Обычный 63 4 2 3" xfId="5515" xr:uid="{00000000-0005-0000-0000-00008B150000}"/>
    <cellStyle name="Обычный 63 4 3" xfId="5516" xr:uid="{00000000-0005-0000-0000-00008C150000}"/>
    <cellStyle name="Обычный 63 4 3 2" xfId="5517" xr:uid="{00000000-0005-0000-0000-00008D150000}"/>
    <cellStyle name="Обычный 63 4 4" xfId="5518" xr:uid="{00000000-0005-0000-0000-00008E150000}"/>
    <cellStyle name="Обычный 63 4 5" xfId="5519" xr:uid="{00000000-0005-0000-0000-00008F150000}"/>
    <cellStyle name="Обычный 63 5" xfId="5520" xr:uid="{00000000-0005-0000-0000-000090150000}"/>
    <cellStyle name="Обычный 63 5 2" xfId="5521" xr:uid="{00000000-0005-0000-0000-000091150000}"/>
    <cellStyle name="Обычный 63 5 2 2" xfId="5522" xr:uid="{00000000-0005-0000-0000-000092150000}"/>
    <cellStyle name="Обычный 63 5 2 2 2" xfId="5523" xr:uid="{00000000-0005-0000-0000-000093150000}"/>
    <cellStyle name="Обычный 63 5 2 3" xfId="5524" xr:uid="{00000000-0005-0000-0000-000094150000}"/>
    <cellStyle name="Обычный 63 5 3" xfId="5525" xr:uid="{00000000-0005-0000-0000-000095150000}"/>
    <cellStyle name="Обычный 63 5 3 2" xfId="5526" xr:uid="{00000000-0005-0000-0000-000096150000}"/>
    <cellStyle name="Обычный 63 5 4" xfId="5527" xr:uid="{00000000-0005-0000-0000-000097150000}"/>
    <cellStyle name="Обычный 63 5 5" xfId="5528" xr:uid="{00000000-0005-0000-0000-000098150000}"/>
    <cellStyle name="Обычный 63 6" xfId="5529" xr:uid="{00000000-0005-0000-0000-000099150000}"/>
    <cellStyle name="Обычный 63 6 2" xfId="5530" xr:uid="{00000000-0005-0000-0000-00009A150000}"/>
    <cellStyle name="Обычный 63 6 2 2" xfId="5531" xr:uid="{00000000-0005-0000-0000-00009B150000}"/>
    <cellStyle name="Обычный 63 6 2 2 2" xfId="5532" xr:uid="{00000000-0005-0000-0000-00009C150000}"/>
    <cellStyle name="Обычный 63 6 2 3" xfId="5533" xr:uid="{00000000-0005-0000-0000-00009D150000}"/>
    <cellStyle name="Обычный 63 6 3" xfId="5534" xr:uid="{00000000-0005-0000-0000-00009E150000}"/>
    <cellStyle name="Обычный 63 6 3 2" xfId="5535" xr:uid="{00000000-0005-0000-0000-00009F150000}"/>
    <cellStyle name="Обычный 63 6 4" xfId="5536" xr:uid="{00000000-0005-0000-0000-0000A0150000}"/>
    <cellStyle name="Обычный 63 6 5" xfId="5537" xr:uid="{00000000-0005-0000-0000-0000A1150000}"/>
    <cellStyle name="Обычный 63 7" xfId="5538" xr:uid="{00000000-0005-0000-0000-0000A2150000}"/>
    <cellStyle name="Обычный 63 7 2" xfId="5539" xr:uid="{00000000-0005-0000-0000-0000A3150000}"/>
    <cellStyle name="Обычный 63 7 2 2" xfId="5540" xr:uid="{00000000-0005-0000-0000-0000A4150000}"/>
    <cellStyle name="Обычный 63 7 2 2 2" xfId="5541" xr:uid="{00000000-0005-0000-0000-0000A5150000}"/>
    <cellStyle name="Обычный 63 7 2 3" xfId="5542" xr:uid="{00000000-0005-0000-0000-0000A6150000}"/>
    <cellStyle name="Обычный 63 7 3" xfId="5543" xr:uid="{00000000-0005-0000-0000-0000A7150000}"/>
    <cellStyle name="Обычный 63 7 3 2" xfId="5544" xr:uid="{00000000-0005-0000-0000-0000A8150000}"/>
    <cellStyle name="Обычный 63 7 4" xfId="5545" xr:uid="{00000000-0005-0000-0000-0000A9150000}"/>
    <cellStyle name="Обычный 63 7 5" xfId="5546" xr:uid="{00000000-0005-0000-0000-0000AA150000}"/>
    <cellStyle name="Обычный 63 8" xfId="5547" xr:uid="{00000000-0005-0000-0000-0000AB150000}"/>
    <cellStyle name="Обычный 63 8 2" xfId="5548" xr:uid="{00000000-0005-0000-0000-0000AC150000}"/>
    <cellStyle name="Обычный 63 8 2 2" xfId="5549" xr:uid="{00000000-0005-0000-0000-0000AD150000}"/>
    <cellStyle name="Обычный 63 8 2 2 2" xfId="5550" xr:uid="{00000000-0005-0000-0000-0000AE150000}"/>
    <cellStyle name="Обычный 63 8 2 3" xfId="5551" xr:uid="{00000000-0005-0000-0000-0000AF150000}"/>
    <cellStyle name="Обычный 63 8 3" xfId="5552" xr:uid="{00000000-0005-0000-0000-0000B0150000}"/>
    <cellStyle name="Обычный 63 8 3 2" xfId="5553" xr:uid="{00000000-0005-0000-0000-0000B1150000}"/>
    <cellStyle name="Обычный 63 8 4" xfId="5554" xr:uid="{00000000-0005-0000-0000-0000B2150000}"/>
    <cellStyle name="Обычный 63 8 5" xfId="5555" xr:uid="{00000000-0005-0000-0000-0000B3150000}"/>
    <cellStyle name="Обычный 63 9" xfId="5556" xr:uid="{00000000-0005-0000-0000-0000B4150000}"/>
    <cellStyle name="Обычный 63 9 2" xfId="5557" xr:uid="{00000000-0005-0000-0000-0000B5150000}"/>
    <cellStyle name="Обычный 63 9 2 2" xfId="5558" xr:uid="{00000000-0005-0000-0000-0000B6150000}"/>
    <cellStyle name="Обычный 63 9 2 2 2" xfId="5559" xr:uid="{00000000-0005-0000-0000-0000B7150000}"/>
    <cellStyle name="Обычный 63 9 2 3" xfId="5560" xr:uid="{00000000-0005-0000-0000-0000B8150000}"/>
    <cellStyle name="Обычный 63 9 3" xfId="5561" xr:uid="{00000000-0005-0000-0000-0000B9150000}"/>
    <cellStyle name="Обычный 63 9 3 2" xfId="5562" xr:uid="{00000000-0005-0000-0000-0000BA150000}"/>
    <cellStyle name="Обычный 63 9 4" xfId="5563" xr:uid="{00000000-0005-0000-0000-0000BB150000}"/>
    <cellStyle name="Обычный 63 9 5" xfId="5564" xr:uid="{00000000-0005-0000-0000-0000BC150000}"/>
    <cellStyle name="Обычный 64" xfId="5565" xr:uid="{00000000-0005-0000-0000-0000BD150000}"/>
    <cellStyle name="Обычный 64 10" xfId="5566" xr:uid="{00000000-0005-0000-0000-0000BE150000}"/>
    <cellStyle name="Обычный 64 10 2" xfId="5567" xr:uid="{00000000-0005-0000-0000-0000BF150000}"/>
    <cellStyle name="Обычный 64 10 2 2" xfId="5568" xr:uid="{00000000-0005-0000-0000-0000C0150000}"/>
    <cellStyle name="Обычный 64 10 2 2 2" xfId="5569" xr:uid="{00000000-0005-0000-0000-0000C1150000}"/>
    <cellStyle name="Обычный 64 10 2 3" xfId="5570" xr:uid="{00000000-0005-0000-0000-0000C2150000}"/>
    <cellStyle name="Обычный 64 10 3" xfId="5571" xr:uid="{00000000-0005-0000-0000-0000C3150000}"/>
    <cellStyle name="Обычный 64 10 3 2" xfId="5572" xr:uid="{00000000-0005-0000-0000-0000C4150000}"/>
    <cellStyle name="Обычный 64 10 4" xfId="5573" xr:uid="{00000000-0005-0000-0000-0000C5150000}"/>
    <cellStyle name="Обычный 64 10 5" xfId="5574" xr:uid="{00000000-0005-0000-0000-0000C6150000}"/>
    <cellStyle name="Обычный 64 11" xfId="5575" xr:uid="{00000000-0005-0000-0000-0000C7150000}"/>
    <cellStyle name="Обычный 64 11 2" xfId="5576" xr:uid="{00000000-0005-0000-0000-0000C8150000}"/>
    <cellStyle name="Обычный 64 11 2 2" xfId="5577" xr:uid="{00000000-0005-0000-0000-0000C9150000}"/>
    <cellStyle name="Обычный 64 11 2 2 2" xfId="5578" xr:uid="{00000000-0005-0000-0000-0000CA150000}"/>
    <cellStyle name="Обычный 64 11 2 3" xfId="5579" xr:uid="{00000000-0005-0000-0000-0000CB150000}"/>
    <cellStyle name="Обычный 64 11 3" xfId="5580" xr:uid="{00000000-0005-0000-0000-0000CC150000}"/>
    <cellStyle name="Обычный 64 11 3 2" xfId="5581" xr:uid="{00000000-0005-0000-0000-0000CD150000}"/>
    <cellStyle name="Обычный 64 11 4" xfId="5582" xr:uid="{00000000-0005-0000-0000-0000CE150000}"/>
    <cellStyle name="Обычный 64 11 5" xfId="5583" xr:uid="{00000000-0005-0000-0000-0000CF150000}"/>
    <cellStyle name="Обычный 64 12" xfId="5584" xr:uid="{00000000-0005-0000-0000-0000D0150000}"/>
    <cellStyle name="Обычный 64 12 2" xfId="5585" xr:uid="{00000000-0005-0000-0000-0000D1150000}"/>
    <cellStyle name="Обычный 64 12 2 2" xfId="5586" xr:uid="{00000000-0005-0000-0000-0000D2150000}"/>
    <cellStyle name="Обычный 64 12 2 2 2" xfId="5587" xr:uid="{00000000-0005-0000-0000-0000D3150000}"/>
    <cellStyle name="Обычный 64 12 2 3" xfId="5588" xr:uid="{00000000-0005-0000-0000-0000D4150000}"/>
    <cellStyle name="Обычный 64 12 3" xfId="5589" xr:uid="{00000000-0005-0000-0000-0000D5150000}"/>
    <cellStyle name="Обычный 64 12 3 2" xfId="5590" xr:uid="{00000000-0005-0000-0000-0000D6150000}"/>
    <cellStyle name="Обычный 64 12 4" xfId="5591" xr:uid="{00000000-0005-0000-0000-0000D7150000}"/>
    <cellStyle name="Обычный 64 12 5" xfId="5592" xr:uid="{00000000-0005-0000-0000-0000D8150000}"/>
    <cellStyle name="Обычный 64 13" xfId="5593" xr:uid="{00000000-0005-0000-0000-0000D9150000}"/>
    <cellStyle name="Обычный 64 13 2" xfId="5594" xr:uid="{00000000-0005-0000-0000-0000DA150000}"/>
    <cellStyle name="Обычный 64 13 2 2" xfId="5595" xr:uid="{00000000-0005-0000-0000-0000DB150000}"/>
    <cellStyle name="Обычный 64 13 2 2 2" xfId="5596" xr:uid="{00000000-0005-0000-0000-0000DC150000}"/>
    <cellStyle name="Обычный 64 13 2 3" xfId="5597" xr:uid="{00000000-0005-0000-0000-0000DD150000}"/>
    <cellStyle name="Обычный 64 13 3" xfId="5598" xr:uid="{00000000-0005-0000-0000-0000DE150000}"/>
    <cellStyle name="Обычный 64 13 3 2" xfId="5599" xr:uid="{00000000-0005-0000-0000-0000DF150000}"/>
    <cellStyle name="Обычный 64 13 4" xfId="5600" xr:uid="{00000000-0005-0000-0000-0000E0150000}"/>
    <cellStyle name="Обычный 64 13 5" xfId="5601" xr:uid="{00000000-0005-0000-0000-0000E1150000}"/>
    <cellStyle name="Обычный 64 2" xfId="5602" xr:uid="{00000000-0005-0000-0000-0000E2150000}"/>
    <cellStyle name="Обычный 64 2 2" xfId="5603" xr:uid="{00000000-0005-0000-0000-0000E3150000}"/>
    <cellStyle name="Обычный 64 2 2 2" xfId="5604" xr:uid="{00000000-0005-0000-0000-0000E4150000}"/>
    <cellStyle name="Обычный 64 2 2 2 2" xfId="5605" xr:uid="{00000000-0005-0000-0000-0000E5150000}"/>
    <cellStyle name="Обычный 64 2 2 3" xfId="5606" xr:uid="{00000000-0005-0000-0000-0000E6150000}"/>
    <cellStyle name="Обычный 64 2 3" xfId="5607" xr:uid="{00000000-0005-0000-0000-0000E7150000}"/>
    <cellStyle name="Обычный 64 2 3 2" xfId="5608" xr:uid="{00000000-0005-0000-0000-0000E8150000}"/>
    <cellStyle name="Обычный 64 2 4" xfId="5609" xr:uid="{00000000-0005-0000-0000-0000E9150000}"/>
    <cellStyle name="Обычный 64 2 5" xfId="5610" xr:uid="{00000000-0005-0000-0000-0000EA150000}"/>
    <cellStyle name="Обычный 64 3" xfId="5611" xr:uid="{00000000-0005-0000-0000-0000EB150000}"/>
    <cellStyle name="Обычный 64 3 2" xfId="5612" xr:uid="{00000000-0005-0000-0000-0000EC150000}"/>
    <cellStyle name="Обычный 64 3 2 2" xfId="5613" xr:uid="{00000000-0005-0000-0000-0000ED150000}"/>
    <cellStyle name="Обычный 64 3 2 2 2" xfId="5614" xr:uid="{00000000-0005-0000-0000-0000EE150000}"/>
    <cellStyle name="Обычный 64 3 2 3" xfId="5615" xr:uid="{00000000-0005-0000-0000-0000EF150000}"/>
    <cellStyle name="Обычный 64 3 3" xfId="5616" xr:uid="{00000000-0005-0000-0000-0000F0150000}"/>
    <cellStyle name="Обычный 64 3 3 2" xfId="5617" xr:uid="{00000000-0005-0000-0000-0000F1150000}"/>
    <cellStyle name="Обычный 64 3 4" xfId="5618" xr:uid="{00000000-0005-0000-0000-0000F2150000}"/>
    <cellStyle name="Обычный 64 3 5" xfId="5619" xr:uid="{00000000-0005-0000-0000-0000F3150000}"/>
    <cellStyle name="Обычный 64 4" xfId="5620" xr:uid="{00000000-0005-0000-0000-0000F4150000}"/>
    <cellStyle name="Обычный 64 4 2" xfId="5621" xr:uid="{00000000-0005-0000-0000-0000F5150000}"/>
    <cellStyle name="Обычный 64 4 2 2" xfId="5622" xr:uid="{00000000-0005-0000-0000-0000F6150000}"/>
    <cellStyle name="Обычный 64 4 2 2 2" xfId="5623" xr:uid="{00000000-0005-0000-0000-0000F7150000}"/>
    <cellStyle name="Обычный 64 4 2 3" xfId="5624" xr:uid="{00000000-0005-0000-0000-0000F8150000}"/>
    <cellStyle name="Обычный 64 4 3" xfId="5625" xr:uid="{00000000-0005-0000-0000-0000F9150000}"/>
    <cellStyle name="Обычный 64 4 3 2" xfId="5626" xr:uid="{00000000-0005-0000-0000-0000FA150000}"/>
    <cellStyle name="Обычный 64 4 4" xfId="5627" xr:uid="{00000000-0005-0000-0000-0000FB150000}"/>
    <cellStyle name="Обычный 64 4 5" xfId="5628" xr:uid="{00000000-0005-0000-0000-0000FC150000}"/>
    <cellStyle name="Обычный 64 5" xfId="5629" xr:uid="{00000000-0005-0000-0000-0000FD150000}"/>
    <cellStyle name="Обычный 64 5 2" xfId="5630" xr:uid="{00000000-0005-0000-0000-0000FE150000}"/>
    <cellStyle name="Обычный 64 5 2 2" xfId="5631" xr:uid="{00000000-0005-0000-0000-0000FF150000}"/>
    <cellStyle name="Обычный 64 5 2 2 2" xfId="5632" xr:uid="{00000000-0005-0000-0000-000000160000}"/>
    <cellStyle name="Обычный 64 5 2 3" xfId="5633" xr:uid="{00000000-0005-0000-0000-000001160000}"/>
    <cellStyle name="Обычный 64 5 3" xfId="5634" xr:uid="{00000000-0005-0000-0000-000002160000}"/>
    <cellStyle name="Обычный 64 5 3 2" xfId="5635" xr:uid="{00000000-0005-0000-0000-000003160000}"/>
    <cellStyle name="Обычный 64 5 4" xfId="5636" xr:uid="{00000000-0005-0000-0000-000004160000}"/>
    <cellStyle name="Обычный 64 5 5" xfId="5637" xr:uid="{00000000-0005-0000-0000-000005160000}"/>
    <cellStyle name="Обычный 64 6" xfId="5638" xr:uid="{00000000-0005-0000-0000-000006160000}"/>
    <cellStyle name="Обычный 64 6 2" xfId="5639" xr:uid="{00000000-0005-0000-0000-000007160000}"/>
    <cellStyle name="Обычный 64 6 2 2" xfId="5640" xr:uid="{00000000-0005-0000-0000-000008160000}"/>
    <cellStyle name="Обычный 64 6 2 2 2" xfId="5641" xr:uid="{00000000-0005-0000-0000-000009160000}"/>
    <cellStyle name="Обычный 64 6 2 3" xfId="5642" xr:uid="{00000000-0005-0000-0000-00000A160000}"/>
    <cellStyle name="Обычный 64 6 3" xfId="5643" xr:uid="{00000000-0005-0000-0000-00000B160000}"/>
    <cellStyle name="Обычный 64 6 3 2" xfId="5644" xr:uid="{00000000-0005-0000-0000-00000C160000}"/>
    <cellStyle name="Обычный 64 6 4" xfId="5645" xr:uid="{00000000-0005-0000-0000-00000D160000}"/>
    <cellStyle name="Обычный 64 6 5" xfId="5646" xr:uid="{00000000-0005-0000-0000-00000E160000}"/>
    <cellStyle name="Обычный 64 7" xfId="5647" xr:uid="{00000000-0005-0000-0000-00000F160000}"/>
    <cellStyle name="Обычный 64 7 2" xfId="5648" xr:uid="{00000000-0005-0000-0000-000010160000}"/>
    <cellStyle name="Обычный 64 7 2 2" xfId="5649" xr:uid="{00000000-0005-0000-0000-000011160000}"/>
    <cellStyle name="Обычный 64 7 2 2 2" xfId="5650" xr:uid="{00000000-0005-0000-0000-000012160000}"/>
    <cellStyle name="Обычный 64 7 2 3" xfId="5651" xr:uid="{00000000-0005-0000-0000-000013160000}"/>
    <cellStyle name="Обычный 64 7 3" xfId="5652" xr:uid="{00000000-0005-0000-0000-000014160000}"/>
    <cellStyle name="Обычный 64 7 3 2" xfId="5653" xr:uid="{00000000-0005-0000-0000-000015160000}"/>
    <cellStyle name="Обычный 64 7 4" xfId="5654" xr:uid="{00000000-0005-0000-0000-000016160000}"/>
    <cellStyle name="Обычный 64 7 5" xfId="5655" xr:uid="{00000000-0005-0000-0000-000017160000}"/>
    <cellStyle name="Обычный 64 8" xfId="5656" xr:uid="{00000000-0005-0000-0000-000018160000}"/>
    <cellStyle name="Обычный 64 8 2" xfId="5657" xr:uid="{00000000-0005-0000-0000-000019160000}"/>
    <cellStyle name="Обычный 64 8 2 2" xfId="5658" xr:uid="{00000000-0005-0000-0000-00001A160000}"/>
    <cellStyle name="Обычный 64 8 2 2 2" xfId="5659" xr:uid="{00000000-0005-0000-0000-00001B160000}"/>
    <cellStyle name="Обычный 64 8 2 3" xfId="5660" xr:uid="{00000000-0005-0000-0000-00001C160000}"/>
    <cellStyle name="Обычный 64 8 3" xfId="5661" xr:uid="{00000000-0005-0000-0000-00001D160000}"/>
    <cellStyle name="Обычный 64 8 3 2" xfId="5662" xr:uid="{00000000-0005-0000-0000-00001E160000}"/>
    <cellStyle name="Обычный 64 8 4" xfId="5663" xr:uid="{00000000-0005-0000-0000-00001F160000}"/>
    <cellStyle name="Обычный 64 8 5" xfId="5664" xr:uid="{00000000-0005-0000-0000-000020160000}"/>
    <cellStyle name="Обычный 64 9" xfId="5665" xr:uid="{00000000-0005-0000-0000-000021160000}"/>
    <cellStyle name="Обычный 64 9 2" xfId="5666" xr:uid="{00000000-0005-0000-0000-000022160000}"/>
    <cellStyle name="Обычный 64 9 2 2" xfId="5667" xr:uid="{00000000-0005-0000-0000-000023160000}"/>
    <cellStyle name="Обычный 64 9 2 2 2" xfId="5668" xr:uid="{00000000-0005-0000-0000-000024160000}"/>
    <cellStyle name="Обычный 64 9 2 3" xfId="5669" xr:uid="{00000000-0005-0000-0000-000025160000}"/>
    <cellStyle name="Обычный 64 9 3" xfId="5670" xr:uid="{00000000-0005-0000-0000-000026160000}"/>
    <cellStyle name="Обычный 64 9 3 2" xfId="5671" xr:uid="{00000000-0005-0000-0000-000027160000}"/>
    <cellStyle name="Обычный 64 9 4" xfId="5672" xr:uid="{00000000-0005-0000-0000-000028160000}"/>
    <cellStyle name="Обычный 64 9 5" xfId="5673" xr:uid="{00000000-0005-0000-0000-000029160000}"/>
    <cellStyle name="Обычный 65" xfId="5674" xr:uid="{00000000-0005-0000-0000-00002A160000}"/>
    <cellStyle name="Обычный 65 10" xfId="5675" xr:uid="{00000000-0005-0000-0000-00002B160000}"/>
    <cellStyle name="Обычный 65 10 2" xfId="5676" xr:uid="{00000000-0005-0000-0000-00002C160000}"/>
    <cellStyle name="Обычный 65 10 2 2" xfId="5677" xr:uid="{00000000-0005-0000-0000-00002D160000}"/>
    <cellStyle name="Обычный 65 10 2 2 2" xfId="5678" xr:uid="{00000000-0005-0000-0000-00002E160000}"/>
    <cellStyle name="Обычный 65 10 2 3" xfId="5679" xr:uid="{00000000-0005-0000-0000-00002F160000}"/>
    <cellStyle name="Обычный 65 10 3" xfId="5680" xr:uid="{00000000-0005-0000-0000-000030160000}"/>
    <cellStyle name="Обычный 65 10 3 2" xfId="5681" xr:uid="{00000000-0005-0000-0000-000031160000}"/>
    <cellStyle name="Обычный 65 10 4" xfId="5682" xr:uid="{00000000-0005-0000-0000-000032160000}"/>
    <cellStyle name="Обычный 65 10 5" xfId="5683" xr:uid="{00000000-0005-0000-0000-000033160000}"/>
    <cellStyle name="Обычный 65 11" xfId="5684" xr:uid="{00000000-0005-0000-0000-000034160000}"/>
    <cellStyle name="Обычный 65 11 2" xfId="5685" xr:uid="{00000000-0005-0000-0000-000035160000}"/>
    <cellStyle name="Обычный 65 11 2 2" xfId="5686" xr:uid="{00000000-0005-0000-0000-000036160000}"/>
    <cellStyle name="Обычный 65 11 2 2 2" xfId="5687" xr:uid="{00000000-0005-0000-0000-000037160000}"/>
    <cellStyle name="Обычный 65 11 2 3" xfId="5688" xr:uid="{00000000-0005-0000-0000-000038160000}"/>
    <cellStyle name="Обычный 65 11 3" xfId="5689" xr:uid="{00000000-0005-0000-0000-000039160000}"/>
    <cellStyle name="Обычный 65 11 3 2" xfId="5690" xr:uid="{00000000-0005-0000-0000-00003A160000}"/>
    <cellStyle name="Обычный 65 11 4" xfId="5691" xr:uid="{00000000-0005-0000-0000-00003B160000}"/>
    <cellStyle name="Обычный 65 11 5" xfId="5692" xr:uid="{00000000-0005-0000-0000-00003C160000}"/>
    <cellStyle name="Обычный 65 12" xfId="5693" xr:uid="{00000000-0005-0000-0000-00003D160000}"/>
    <cellStyle name="Обычный 65 12 2" xfId="5694" xr:uid="{00000000-0005-0000-0000-00003E160000}"/>
    <cellStyle name="Обычный 65 12 2 2" xfId="5695" xr:uid="{00000000-0005-0000-0000-00003F160000}"/>
    <cellStyle name="Обычный 65 12 2 2 2" xfId="5696" xr:uid="{00000000-0005-0000-0000-000040160000}"/>
    <cellStyle name="Обычный 65 12 2 3" xfId="5697" xr:uid="{00000000-0005-0000-0000-000041160000}"/>
    <cellStyle name="Обычный 65 12 3" xfId="5698" xr:uid="{00000000-0005-0000-0000-000042160000}"/>
    <cellStyle name="Обычный 65 12 3 2" xfId="5699" xr:uid="{00000000-0005-0000-0000-000043160000}"/>
    <cellStyle name="Обычный 65 12 4" xfId="5700" xr:uid="{00000000-0005-0000-0000-000044160000}"/>
    <cellStyle name="Обычный 65 12 5" xfId="5701" xr:uid="{00000000-0005-0000-0000-000045160000}"/>
    <cellStyle name="Обычный 65 13" xfId="5702" xr:uid="{00000000-0005-0000-0000-000046160000}"/>
    <cellStyle name="Обычный 65 13 2" xfId="5703" xr:uid="{00000000-0005-0000-0000-000047160000}"/>
    <cellStyle name="Обычный 65 13 2 2" xfId="5704" xr:uid="{00000000-0005-0000-0000-000048160000}"/>
    <cellStyle name="Обычный 65 13 2 2 2" xfId="5705" xr:uid="{00000000-0005-0000-0000-000049160000}"/>
    <cellStyle name="Обычный 65 13 2 3" xfId="5706" xr:uid="{00000000-0005-0000-0000-00004A160000}"/>
    <cellStyle name="Обычный 65 13 3" xfId="5707" xr:uid="{00000000-0005-0000-0000-00004B160000}"/>
    <cellStyle name="Обычный 65 13 3 2" xfId="5708" xr:uid="{00000000-0005-0000-0000-00004C160000}"/>
    <cellStyle name="Обычный 65 13 4" xfId="5709" xr:uid="{00000000-0005-0000-0000-00004D160000}"/>
    <cellStyle name="Обычный 65 13 5" xfId="5710" xr:uid="{00000000-0005-0000-0000-00004E160000}"/>
    <cellStyle name="Обычный 65 14" xfId="5711" xr:uid="{00000000-0005-0000-0000-00004F160000}"/>
    <cellStyle name="Обычный 65 14 2" xfId="5712" xr:uid="{00000000-0005-0000-0000-000050160000}"/>
    <cellStyle name="Обычный 65 14 2 2" xfId="5713" xr:uid="{00000000-0005-0000-0000-000051160000}"/>
    <cellStyle name="Обычный 65 14 2 2 2" xfId="5714" xr:uid="{00000000-0005-0000-0000-000052160000}"/>
    <cellStyle name="Обычный 65 14 2 3" xfId="5715" xr:uid="{00000000-0005-0000-0000-000053160000}"/>
    <cellStyle name="Обычный 65 14 3" xfId="5716" xr:uid="{00000000-0005-0000-0000-000054160000}"/>
    <cellStyle name="Обычный 65 14 3 2" xfId="5717" xr:uid="{00000000-0005-0000-0000-000055160000}"/>
    <cellStyle name="Обычный 65 14 4" xfId="5718" xr:uid="{00000000-0005-0000-0000-000056160000}"/>
    <cellStyle name="Обычный 65 14 5" xfId="5719" xr:uid="{00000000-0005-0000-0000-000057160000}"/>
    <cellStyle name="Обычный 65 15" xfId="5720" xr:uid="{00000000-0005-0000-0000-000058160000}"/>
    <cellStyle name="Обычный 65 15 2" xfId="5721" xr:uid="{00000000-0005-0000-0000-000059160000}"/>
    <cellStyle name="Обычный 65 15 2 2" xfId="5722" xr:uid="{00000000-0005-0000-0000-00005A160000}"/>
    <cellStyle name="Обычный 65 15 2 2 2" xfId="5723" xr:uid="{00000000-0005-0000-0000-00005B160000}"/>
    <cellStyle name="Обычный 65 15 2 3" xfId="5724" xr:uid="{00000000-0005-0000-0000-00005C160000}"/>
    <cellStyle name="Обычный 65 15 3" xfId="5725" xr:uid="{00000000-0005-0000-0000-00005D160000}"/>
    <cellStyle name="Обычный 65 15 3 2" xfId="5726" xr:uid="{00000000-0005-0000-0000-00005E160000}"/>
    <cellStyle name="Обычный 65 15 4" xfId="5727" xr:uid="{00000000-0005-0000-0000-00005F160000}"/>
    <cellStyle name="Обычный 65 15 5" xfId="5728" xr:uid="{00000000-0005-0000-0000-000060160000}"/>
    <cellStyle name="Обычный 65 16" xfId="5729" xr:uid="{00000000-0005-0000-0000-000061160000}"/>
    <cellStyle name="Обычный 65 16 2" xfId="5730" xr:uid="{00000000-0005-0000-0000-000062160000}"/>
    <cellStyle name="Обычный 65 16 2 2" xfId="5731" xr:uid="{00000000-0005-0000-0000-000063160000}"/>
    <cellStyle name="Обычный 65 16 2 2 2" xfId="5732" xr:uid="{00000000-0005-0000-0000-000064160000}"/>
    <cellStyle name="Обычный 65 16 2 3" xfId="5733" xr:uid="{00000000-0005-0000-0000-000065160000}"/>
    <cellStyle name="Обычный 65 16 3" xfId="5734" xr:uid="{00000000-0005-0000-0000-000066160000}"/>
    <cellStyle name="Обычный 65 16 3 2" xfId="5735" xr:uid="{00000000-0005-0000-0000-000067160000}"/>
    <cellStyle name="Обычный 65 16 4" xfId="5736" xr:uid="{00000000-0005-0000-0000-000068160000}"/>
    <cellStyle name="Обычный 65 16 5" xfId="5737" xr:uid="{00000000-0005-0000-0000-000069160000}"/>
    <cellStyle name="Обычный 65 17" xfId="5738" xr:uid="{00000000-0005-0000-0000-00006A160000}"/>
    <cellStyle name="Обычный 65 17 2" xfId="5739" xr:uid="{00000000-0005-0000-0000-00006B160000}"/>
    <cellStyle name="Обычный 65 17 2 2" xfId="5740" xr:uid="{00000000-0005-0000-0000-00006C160000}"/>
    <cellStyle name="Обычный 65 17 2 2 2" xfId="5741" xr:uid="{00000000-0005-0000-0000-00006D160000}"/>
    <cellStyle name="Обычный 65 17 2 3" xfId="5742" xr:uid="{00000000-0005-0000-0000-00006E160000}"/>
    <cellStyle name="Обычный 65 17 3" xfId="5743" xr:uid="{00000000-0005-0000-0000-00006F160000}"/>
    <cellStyle name="Обычный 65 17 3 2" xfId="5744" xr:uid="{00000000-0005-0000-0000-000070160000}"/>
    <cellStyle name="Обычный 65 17 4" xfId="5745" xr:uid="{00000000-0005-0000-0000-000071160000}"/>
    <cellStyle name="Обычный 65 17 5" xfId="5746" xr:uid="{00000000-0005-0000-0000-000072160000}"/>
    <cellStyle name="Обычный 65 18" xfId="5747" xr:uid="{00000000-0005-0000-0000-000073160000}"/>
    <cellStyle name="Обычный 65 18 2" xfId="5748" xr:uid="{00000000-0005-0000-0000-000074160000}"/>
    <cellStyle name="Обычный 65 18 2 2" xfId="5749" xr:uid="{00000000-0005-0000-0000-000075160000}"/>
    <cellStyle name="Обычный 65 18 2 2 2" xfId="5750" xr:uid="{00000000-0005-0000-0000-000076160000}"/>
    <cellStyle name="Обычный 65 18 2 3" xfId="5751" xr:uid="{00000000-0005-0000-0000-000077160000}"/>
    <cellStyle name="Обычный 65 18 3" xfId="5752" xr:uid="{00000000-0005-0000-0000-000078160000}"/>
    <cellStyle name="Обычный 65 18 3 2" xfId="5753" xr:uid="{00000000-0005-0000-0000-000079160000}"/>
    <cellStyle name="Обычный 65 18 4" xfId="5754" xr:uid="{00000000-0005-0000-0000-00007A160000}"/>
    <cellStyle name="Обычный 65 18 5" xfId="5755" xr:uid="{00000000-0005-0000-0000-00007B160000}"/>
    <cellStyle name="Обычный 65 19" xfId="5756" xr:uid="{00000000-0005-0000-0000-00007C160000}"/>
    <cellStyle name="Обычный 65 19 2" xfId="5757" xr:uid="{00000000-0005-0000-0000-00007D160000}"/>
    <cellStyle name="Обычный 65 19 2 2" xfId="5758" xr:uid="{00000000-0005-0000-0000-00007E160000}"/>
    <cellStyle name="Обычный 65 19 2 2 2" xfId="5759" xr:uid="{00000000-0005-0000-0000-00007F160000}"/>
    <cellStyle name="Обычный 65 19 2 3" xfId="5760" xr:uid="{00000000-0005-0000-0000-000080160000}"/>
    <cellStyle name="Обычный 65 19 3" xfId="5761" xr:uid="{00000000-0005-0000-0000-000081160000}"/>
    <cellStyle name="Обычный 65 19 3 2" xfId="5762" xr:uid="{00000000-0005-0000-0000-000082160000}"/>
    <cellStyle name="Обычный 65 19 4" xfId="5763" xr:uid="{00000000-0005-0000-0000-000083160000}"/>
    <cellStyle name="Обычный 65 19 5" xfId="5764" xr:uid="{00000000-0005-0000-0000-000084160000}"/>
    <cellStyle name="Обычный 65 2" xfId="5765" xr:uid="{00000000-0005-0000-0000-000085160000}"/>
    <cellStyle name="Обычный 65 2 2" xfId="5766" xr:uid="{00000000-0005-0000-0000-000086160000}"/>
    <cellStyle name="Обычный 65 2 2 2" xfId="5767" xr:uid="{00000000-0005-0000-0000-000087160000}"/>
    <cellStyle name="Обычный 65 2 2 2 2" xfId="5768" xr:uid="{00000000-0005-0000-0000-000088160000}"/>
    <cellStyle name="Обычный 65 2 2 3" xfId="5769" xr:uid="{00000000-0005-0000-0000-000089160000}"/>
    <cellStyle name="Обычный 65 2 3" xfId="5770" xr:uid="{00000000-0005-0000-0000-00008A160000}"/>
    <cellStyle name="Обычный 65 2 3 2" xfId="5771" xr:uid="{00000000-0005-0000-0000-00008B160000}"/>
    <cellStyle name="Обычный 65 2 4" xfId="5772" xr:uid="{00000000-0005-0000-0000-00008C160000}"/>
    <cellStyle name="Обычный 65 2 5" xfId="5773" xr:uid="{00000000-0005-0000-0000-00008D160000}"/>
    <cellStyle name="Обычный 65 20" xfId="5774" xr:uid="{00000000-0005-0000-0000-00008E160000}"/>
    <cellStyle name="Обычный 65 20 2" xfId="5775" xr:uid="{00000000-0005-0000-0000-00008F160000}"/>
    <cellStyle name="Обычный 65 20 2 2" xfId="5776" xr:uid="{00000000-0005-0000-0000-000090160000}"/>
    <cellStyle name="Обычный 65 20 2 2 2" xfId="5777" xr:uid="{00000000-0005-0000-0000-000091160000}"/>
    <cellStyle name="Обычный 65 20 2 3" xfId="5778" xr:uid="{00000000-0005-0000-0000-000092160000}"/>
    <cellStyle name="Обычный 65 20 3" xfId="5779" xr:uid="{00000000-0005-0000-0000-000093160000}"/>
    <cellStyle name="Обычный 65 20 3 2" xfId="5780" xr:uid="{00000000-0005-0000-0000-000094160000}"/>
    <cellStyle name="Обычный 65 20 4" xfId="5781" xr:uid="{00000000-0005-0000-0000-000095160000}"/>
    <cellStyle name="Обычный 65 20 5" xfId="5782" xr:uid="{00000000-0005-0000-0000-000096160000}"/>
    <cellStyle name="Обычный 65 21" xfId="5783" xr:uid="{00000000-0005-0000-0000-000097160000}"/>
    <cellStyle name="Обычный 65 21 2" xfId="5784" xr:uid="{00000000-0005-0000-0000-000098160000}"/>
    <cellStyle name="Обычный 65 21 2 2" xfId="5785" xr:uid="{00000000-0005-0000-0000-000099160000}"/>
    <cellStyle name="Обычный 65 21 2 2 2" xfId="5786" xr:uid="{00000000-0005-0000-0000-00009A160000}"/>
    <cellStyle name="Обычный 65 21 2 3" xfId="5787" xr:uid="{00000000-0005-0000-0000-00009B160000}"/>
    <cellStyle name="Обычный 65 21 3" xfId="5788" xr:uid="{00000000-0005-0000-0000-00009C160000}"/>
    <cellStyle name="Обычный 65 21 3 2" xfId="5789" xr:uid="{00000000-0005-0000-0000-00009D160000}"/>
    <cellStyle name="Обычный 65 21 4" xfId="5790" xr:uid="{00000000-0005-0000-0000-00009E160000}"/>
    <cellStyle name="Обычный 65 21 5" xfId="5791" xr:uid="{00000000-0005-0000-0000-00009F160000}"/>
    <cellStyle name="Обычный 65 3" xfId="5792" xr:uid="{00000000-0005-0000-0000-0000A0160000}"/>
    <cellStyle name="Обычный 65 3 2" xfId="5793" xr:uid="{00000000-0005-0000-0000-0000A1160000}"/>
    <cellStyle name="Обычный 65 3 2 2" xfId="5794" xr:uid="{00000000-0005-0000-0000-0000A2160000}"/>
    <cellStyle name="Обычный 65 3 2 2 2" xfId="5795" xr:uid="{00000000-0005-0000-0000-0000A3160000}"/>
    <cellStyle name="Обычный 65 3 2 3" xfId="5796" xr:uid="{00000000-0005-0000-0000-0000A4160000}"/>
    <cellStyle name="Обычный 65 3 3" xfId="5797" xr:uid="{00000000-0005-0000-0000-0000A5160000}"/>
    <cellStyle name="Обычный 65 3 3 2" xfId="5798" xr:uid="{00000000-0005-0000-0000-0000A6160000}"/>
    <cellStyle name="Обычный 65 3 4" xfId="5799" xr:uid="{00000000-0005-0000-0000-0000A7160000}"/>
    <cellStyle name="Обычный 65 3 5" xfId="5800" xr:uid="{00000000-0005-0000-0000-0000A8160000}"/>
    <cellStyle name="Обычный 65 4" xfId="5801" xr:uid="{00000000-0005-0000-0000-0000A9160000}"/>
    <cellStyle name="Обычный 65 4 2" xfId="5802" xr:uid="{00000000-0005-0000-0000-0000AA160000}"/>
    <cellStyle name="Обычный 65 4 2 2" xfId="5803" xr:uid="{00000000-0005-0000-0000-0000AB160000}"/>
    <cellStyle name="Обычный 65 4 2 2 2" xfId="5804" xr:uid="{00000000-0005-0000-0000-0000AC160000}"/>
    <cellStyle name="Обычный 65 4 2 3" xfId="5805" xr:uid="{00000000-0005-0000-0000-0000AD160000}"/>
    <cellStyle name="Обычный 65 4 3" xfId="5806" xr:uid="{00000000-0005-0000-0000-0000AE160000}"/>
    <cellStyle name="Обычный 65 4 3 2" xfId="5807" xr:uid="{00000000-0005-0000-0000-0000AF160000}"/>
    <cellStyle name="Обычный 65 4 4" xfId="5808" xr:uid="{00000000-0005-0000-0000-0000B0160000}"/>
    <cellStyle name="Обычный 65 4 5" xfId="5809" xr:uid="{00000000-0005-0000-0000-0000B1160000}"/>
    <cellStyle name="Обычный 65 5" xfId="5810" xr:uid="{00000000-0005-0000-0000-0000B2160000}"/>
    <cellStyle name="Обычный 65 5 2" xfId="5811" xr:uid="{00000000-0005-0000-0000-0000B3160000}"/>
    <cellStyle name="Обычный 65 5 2 2" xfId="5812" xr:uid="{00000000-0005-0000-0000-0000B4160000}"/>
    <cellStyle name="Обычный 65 5 2 2 2" xfId="5813" xr:uid="{00000000-0005-0000-0000-0000B5160000}"/>
    <cellStyle name="Обычный 65 5 2 3" xfId="5814" xr:uid="{00000000-0005-0000-0000-0000B6160000}"/>
    <cellStyle name="Обычный 65 5 3" xfId="5815" xr:uid="{00000000-0005-0000-0000-0000B7160000}"/>
    <cellStyle name="Обычный 65 5 3 2" xfId="5816" xr:uid="{00000000-0005-0000-0000-0000B8160000}"/>
    <cellStyle name="Обычный 65 5 4" xfId="5817" xr:uid="{00000000-0005-0000-0000-0000B9160000}"/>
    <cellStyle name="Обычный 65 5 5" xfId="5818" xr:uid="{00000000-0005-0000-0000-0000BA160000}"/>
    <cellStyle name="Обычный 65 6" xfId="5819" xr:uid="{00000000-0005-0000-0000-0000BB160000}"/>
    <cellStyle name="Обычный 65 6 2" xfId="5820" xr:uid="{00000000-0005-0000-0000-0000BC160000}"/>
    <cellStyle name="Обычный 65 6 2 2" xfId="5821" xr:uid="{00000000-0005-0000-0000-0000BD160000}"/>
    <cellStyle name="Обычный 65 6 2 2 2" xfId="5822" xr:uid="{00000000-0005-0000-0000-0000BE160000}"/>
    <cellStyle name="Обычный 65 6 2 3" xfId="5823" xr:uid="{00000000-0005-0000-0000-0000BF160000}"/>
    <cellStyle name="Обычный 65 6 3" xfId="5824" xr:uid="{00000000-0005-0000-0000-0000C0160000}"/>
    <cellStyle name="Обычный 65 6 3 2" xfId="5825" xr:uid="{00000000-0005-0000-0000-0000C1160000}"/>
    <cellStyle name="Обычный 65 6 4" xfId="5826" xr:uid="{00000000-0005-0000-0000-0000C2160000}"/>
    <cellStyle name="Обычный 65 6 5" xfId="5827" xr:uid="{00000000-0005-0000-0000-0000C3160000}"/>
    <cellStyle name="Обычный 65 7" xfId="5828" xr:uid="{00000000-0005-0000-0000-0000C4160000}"/>
    <cellStyle name="Обычный 65 7 2" xfId="5829" xr:uid="{00000000-0005-0000-0000-0000C5160000}"/>
    <cellStyle name="Обычный 65 7 2 2" xfId="5830" xr:uid="{00000000-0005-0000-0000-0000C6160000}"/>
    <cellStyle name="Обычный 65 7 2 2 2" xfId="5831" xr:uid="{00000000-0005-0000-0000-0000C7160000}"/>
    <cellStyle name="Обычный 65 7 2 3" xfId="5832" xr:uid="{00000000-0005-0000-0000-0000C8160000}"/>
    <cellStyle name="Обычный 65 7 3" xfId="5833" xr:uid="{00000000-0005-0000-0000-0000C9160000}"/>
    <cellStyle name="Обычный 65 7 3 2" xfId="5834" xr:uid="{00000000-0005-0000-0000-0000CA160000}"/>
    <cellStyle name="Обычный 65 7 4" xfId="5835" xr:uid="{00000000-0005-0000-0000-0000CB160000}"/>
    <cellStyle name="Обычный 65 7 5" xfId="5836" xr:uid="{00000000-0005-0000-0000-0000CC160000}"/>
    <cellStyle name="Обычный 65 8" xfId="5837" xr:uid="{00000000-0005-0000-0000-0000CD160000}"/>
    <cellStyle name="Обычный 65 8 2" xfId="5838" xr:uid="{00000000-0005-0000-0000-0000CE160000}"/>
    <cellStyle name="Обычный 65 8 2 2" xfId="5839" xr:uid="{00000000-0005-0000-0000-0000CF160000}"/>
    <cellStyle name="Обычный 65 8 2 2 2" xfId="5840" xr:uid="{00000000-0005-0000-0000-0000D0160000}"/>
    <cellStyle name="Обычный 65 8 2 3" xfId="5841" xr:uid="{00000000-0005-0000-0000-0000D1160000}"/>
    <cellStyle name="Обычный 65 8 3" xfId="5842" xr:uid="{00000000-0005-0000-0000-0000D2160000}"/>
    <cellStyle name="Обычный 65 8 3 2" xfId="5843" xr:uid="{00000000-0005-0000-0000-0000D3160000}"/>
    <cellStyle name="Обычный 65 8 4" xfId="5844" xr:uid="{00000000-0005-0000-0000-0000D4160000}"/>
    <cellStyle name="Обычный 65 8 5" xfId="5845" xr:uid="{00000000-0005-0000-0000-0000D5160000}"/>
    <cellStyle name="Обычный 65 9" xfId="5846" xr:uid="{00000000-0005-0000-0000-0000D6160000}"/>
    <cellStyle name="Обычный 65 9 2" xfId="5847" xr:uid="{00000000-0005-0000-0000-0000D7160000}"/>
    <cellStyle name="Обычный 65 9 2 2" xfId="5848" xr:uid="{00000000-0005-0000-0000-0000D8160000}"/>
    <cellStyle name="Обычный 65 9 2 2 2" xfId="5849" xr:uid="{00000000-0005-0000-0000-0000D9160000}"/>
    <cellStyle name="Обычный 65 9 2 3" xfId="5850" xr:uid="{00000000-0005-0000-0000-0000DA160000}"/>
    <cellStyle name="Обычный 65 9 3" xfId="5851" xr:uid="{00000000-0005-0000-0000-0000DB160000}"/>
    <cellStyle name="Обычный 65 9 3 2" xfId="5852" xr:uid="{00000000-0005-0000-0000-0000DC160000}"/>
    <cellStyle name="Обычный 65 9 4" xfId="5853" xr:uid="{00000000-0005-0000-0000-0000DD160000}"/>
    <cellStyle name="Обычный 65 9 5" xfId="5854" xr:uid="{00000000-0005-0000-0000-0000DE160000}"/>
    <cellStyle name="Обычный 66" xfId="5855" xr:uid="{00000000-0005-0000-0000-0000DF160000}"/>
    <cellStyle name="Обычный 66 2" xfId="5856" xr:uid="{00000000-0005-0000-0000-0000E0160000}"/>
    <cellStyle name="Обычный 66 2 2" xfId="5857" xr:uid="{00000000-0005-0000-0000-0000E1160000}"/>
    <cellStyle name="Обычный 66 2 2 2" xfId="5858" xr:uid="{00000000-0005-0000-0000-0000E2160000}"/>
    <cellStyle name="Обычный 66 2 2 2 2" xfId="5859" xr:uid="{00000000-0005-0000-0000-0000E3160000}"/>
    <cellStyle name="Обычный 66 2 2 3" xfId="5860" xr:uid="{00000000-0005-0000-0000-0000E4160000}"/>
    <cellStyle name="Обычный 66 2 3" xfId="5861" xr:uid="{00000000-0005-0000-0000-0000E5160000}"/>
    <cellStyle name="Обычный 66 2 3 2" xfId="5862" xr:uid="{00000000-0005-0000-0000-0000E6160000}"/>
    <cellStyle name="Обычный 66 2 4" xfId="5863" xr:uid="{00000000-0005-0000-0000-0000E7160000}"/>
    <cellStyle name="Обычный 66 2 5" xfId="5864" xr:uid="{00000000-0005-0000-0000-0000E8160000}"/>
    <cellStyle name="Обычный 66 3" xfId="5865" xr:uid="{00000000-0005-0000-0000-0000E9160000}"/>
    <cellStyle name="Обычный 66 3 2" xfId="5866" xr:uid="{00000000-0005-0000-0000-0000EA160000}"/>
    <cellStyle name="Обычный 66 3 2 2" xfId="5867" xr:uid="{00000000-0005-0000-0000-0000EB160000}"/>
    <cellStyle name="Обычный 66 3 2 2 2" xfId="5868" xr:uid="{00000000-0005-0000-0000-0000EC160000}"/>
    <cellStyle name="Обычный 66 3 2 3" xfId="5869" xr:uid="{00000000-0005-0000-0000-0000ED160000}"/>
    <cellStyle name="Обычный 66 3 3" xfId="5870" xr:uid="{00000000-0005-0000-0000-0000EE160000}"/>
    <cellStyle name="Обычный 66 3 3 2" xfId="5871" xr:uid="{00000000-0005-0000-0000-0000EF160000}"/>
    <cellStyle name="Обычный 66 3 4" xfId="5872" xr:uid="{00000000-0005-0000-0000-0000F0160000}"/>
    <cellStyle name="Обычный 66 3 5" xfId="5873" xr:uid="{00000000-0005-0000-0000-0000F1160000}"/>
    <cellStyle name="Обычный 67" xfId="5874" xr:uid="{00000000-0005-0000-0000-0000F2160000}"/>
    <cellStyle name="Обычный 67 10" xfId="5875" xr:uid="{00000000-0005-0000-0000-0000F3160000}"/>
    <cellStyle name="Обычный 67 10 2" xfId="5876" xr:uid="{00000000-0005-0000-0000-0000F4160000}"/>
    <cellStyle name="Обычный 67 10 2 2" xfId="5877" xr:uid="{00000000-0005-0000-0000-0000F5160000}"/>
    <cellStyle name="Обычный 67 10 2 2 2" xfId="5878" xr:uid="{00000000-0005-0000-0000-0000F6160000}"/>
    <cellStyle name="Обычный 67 10 2 3" xfId="5879" xr:uid="{00000000-0005-0000-0000-0000F7160000}"/>
    <cellStyle name="Обычный 67 10 3" xfId="5880" xr:uid="{00000000-0005-0000-0000-0000F8160000}"/>
    <cellStyle name="Обычный 67 10 3 2" xfId="5881" xr:uid="{00000000-0005-0000-0000-0000F9160000}"/>
    <cellStyle name="Обычный 67 10 4" xfId="5882" xr:uid="{00000000-0005-0000-0000-0000FA160000}"/>
    <cellStyle name="Обычный 67 10 5" xfId="5883" xr:uid="{00000000-0005-0000-0000-0000FB160000}"/>
    <cellStyle name="Обычный 67 11" xfId="5884" xr:uid="{00000000-0005-0000-0000-0000FC160000}"/>
    <cellStyle name="Обычный 67 11 2" xfId="5885" xr:uid="{00000000-0005-0000-0000-0000FD160000}"/>
    <cellStyle name="Обычный 67 11 2 2" xfId="5886" xr:uid="{00000000-0005-0000-0000-0000FE160000}"/>
    <cellStyle name="Обычный 67 11 2 2 2" xfId="5887" xr:uid="{00000000-0005-0000-0000-0000FF160000}"/>
    <cellStyle name="Обычный 67 11 2 3" xfId="5888" xr:uid="{00000000-0005-0000-0000-000000170000}"/>
    <cellStyle name="Обычный 67 11 3" xfId="5889" xr:uid="{00000000-0005-0000-0000-000001170000}"/>
    <cellStyle name="Обычный 67 11 3 2" xfId="5890" xr:uid="{00000000-0005-0000-0000-000002170000}"/>
    <cellStyle name="Обычный 67 11 4" xfId="5891" xr:uid="{00000000-0005-0000-0000-000003170000}"/>
    <cellStyle name="Обычный 67 11 5" xfId="5892" xr:uid="{00000000-0005-0000-0000-000004170000}"/>
    <cellStyle name="Обычный 67 12" xfId="5893" xr:uid="{00000000-0005-0000-0000-000005170000}"/>
    <cellStyle name="Обычный 67 12 2" xfId="5894" xr:uid="{00000000-0005-0000-0000-000006170000}"/>
    <cellStyle name="Обычный 67 12 2 2" xfId="5895" xr:uid="{00000000-0005-0000-0000-000007170000}"/>
    <cellStyle name="Обычный 67 12 2 2 2" xfId="5896" xr:uid="{00000000-0005-0000-0000-000008170000}"/>
    <cellStyle name="Обычный 67 12 2 3" xfId="5897" xr:uid="{00000000-0005-0000-0000-000009170000}"/>
    <cellStyle name="Обычный 67 12 3" xfId="5898" xr:uid="{00000000-0005-0000-0000-00000A170000}"/>
    <cellStyle name="Обычный 67 12 3 2" xfId="5899" xr:uid="{00000000-0005-0000-0000-00000B170000}"/>
    <cellStyle name="Обычный 67 12 4" xfId="5900" xr:uid="{00000000-0005-0000-0000-00000C170000}"/>
    <cellStyle name="Обычный 67 12 5" xfId="5901" xr:uid="{00000000-0005-0000-0000-00000D170000}"/>
    <cellStyle name="Обычный 67 13" xfId="5902" xr:uid="{00000000-0005-0000-0000-00000E170000}"/>
    <cellStyle name="Обычный 67 13 2" xfId="5903" xr:uid="{00000000-0005-0000-0000-00000F170000}"/>
    <cellStyle name="Обычный 67 13 2 2" xfId="5904" xr:uid="{00000000-0005-0000-0000-000010170000}"/>
    <cellStyle name="Обычный 67 13 2 2 2" xfId="5905" xr:uid="{00000000-0005-0000-0000-000011170000}"/>
    <cellStyle name="Обычный 67 13 2 3" xfId="5906" xr:uid="{00000000-0005-0000-0000-000012170000}"/>
    <cellStyle name="Обычный 67 13 3" xfId="5907" xr:uid="{00000000-0005-0000-0000-000013170000}"/>
    <cellStyle name="Обычный 67 13 3 2" xfId="5908" xr:uid="{00000000-0005-0000-0000-000014170000}"/>
    <cellStyle name="Обычный 67 13 4" xfId="5909" xr:uid="{00000000-0005-0000-0000-000015170000}"/>
    <cellStyle name="Обычный 67 13 5" xfId="5910" xr:uid="{00000000-0005-0000-0000-000016170000}"/>
    <cellStyle name="Обычный 67 14" xfId="5911" xr:uid="{00000000-0005-0000-0000-000017170000}"/>
    <cellStyle name="Обычный 67 14 2" xfId="5912" xr:uid="{00000000-0005-0000-0000-000018170000}"/>
    <cellStyle name="Обычный 67 14 2 2" xfId="5913" xr:uid="{00000000-0005-0000-0000-000019170000}"/>
    <cellStyle name="Обычный 67 14 2 2 2" xfId="5914" xr:uid="{00000000-0005-0000-0000-00001A170000}"/>
    <cellStyle name="Обычный 67 14 2 3" xfId="5915" xr:uid="{00000000-0005-0000-0000-00001B170000}"/>
    <cellStyle name="Обычный 67 14 3" xfId="5916" xr:uid="{00000000-0005-0000-0000-00001C170000}"/>
    <cellStyle name="Обычный 67 14 3 2" xfId="5917" xr:uid="{00000000-0005-0000-0000-00001D170000}"/>
    <cellStyle name="Обычный 67 14 4" xfId="5918" xr:uid="{00000000-0005-0000-0000-00001E170000}"/>
    <cellStyle name="Обычный 67 14 5" xfId="5919" xr:uid="{00000000-0005-0000-0000-00001F170000}"/>
    <cellStyle name="Обычный 67 15" xfId="5920" xr:uid="{00000000-0005-0000-0000-000020170000}"/>
    <cellStyle name="Обычный 67 15 2" xfId="5921" xr:uid="{00000000-0005-0000-0000-000021170000}"/>
    <cellStyle name="Обычный 67 15 2 2" xfId="5922" xr:uid="{00000000-0005-0000-0000-000022170000}"/>
    <cellStyle name="Обычный 67 15 2 2 2" xfId="5923" xr:uid="{00000000-0005-0000-0000-000023170000}"/>
    <cellStyle name="Обычный 67 15 2 3" xfId="5924" xr:uid="{00000000-0005-0000-0000-000024170000}"/>
    <cellStyle name="Обычный 67 15 3" xfId="5925" xr:uid="{00000000-0005-0000-0000-000025170000}"/>
    <cellStyle name="Обычный 67 15 3 2" xfId="5926" xr:uid="{00000000-0005-0000-0000-000026170000}"/>
    <cellStyle name="Обычный 67 15 4" xfId="5927" xr:uid="{00000000-0005-0000-0000-000027170000}"/>
    <cellStyle name="Обычный 67 15 5" xfId="5928" xr:uid="{00000000-0005-0000-0000-000028170000}"/>
    <cellStyle name="Обычный 67 16" xfId="5929" xr:uid="{00000000-0005-0000-0000-000029170000}"/>
    <cellStyle name="Обычный 67 16 2" xfId="5930" xr:uid="{00000000-0005-0000-0000-00002A170000}"/>
    <cellStyle name="Обычный 67 16 2 2" xfId="5931" xr:uid="{00000000-0005-0000-0000-00002B170000}"/>
    <cellStyle name="Обычный 67 16 2 2 2" xfId="5932" xr:uid="{00000000-0005-0000-0000-00002C170000}"/>
    <cellStyle name="Обычный 67 16 2 3" xfId="5933" xr:uid="{00000000-0005-0000-0000-00002D170000}"/>
    <cellStyle name="Обычный 67 16 3" xfId="5934" xr:uid="{00000000-0005-0000-0000-00002E170000}"/>
    <cellStyle name="Обычный 67 16 3 2" xfId="5935" xr:uid="{00000000-0005-0000-0000-00002F170000}"/>
    <cellStyle name="Обычный 67 16 4" xfId="5936" xr:uid="{00000000-0005-0000-0000-000030170000}"/>
    <cellStyle name="Обычный 67 16 5" xfId="5937" xr:uid="{00000000-0005-0000-0000-000031170000}"/>
    <cellStyle name="Обычный 67 17" xfId="5938" xr:uid="{00000000-0005-0000-0000-000032170000}"/>
    <cellStyle name="Обычный 67 17 2" xfId="5939" xr:uid="{00000000-0005-0000-0000-000033170000}"/>
    <cellStyle name="Обычный 67 17 2 2" xfId="5940" xr:uid="{00000000-0005-0000-0000-000034170000}"/>
    <cellStyle name="Обычный 67 17 2 2 2" xfId="5941" xr:uid="{00000000-0005-0000-0000-000035170000}"/>
    <cellStyle name="Обычный 67 17 2 3" xfId="5942" xr:uid="{00000000-0005-0000-0000-000036170000}"/>
    <cellStyle name="Обычный 67 17 3" xfId="5943" xr:uid="{00000000-0005-0000-0000-000037170000}"/>
    <cellStyle name="Обычный 67 17 3 2" xfId="5944" xr:uid="{00000000-0005-0000-0000-000038170000}"/>
    <cellStyle name="Обычный 67 17 4" xfId="5945" xr:uid="{00000000-0005-0000-0000-000039170000}"/>
    <cellStyle name="Обычный 67 17 5" xfId="5946" xr:uid="{00000000-0005-0000-0000-00003A170000}"/>
    <cellStyle name="Обычный 67 18" xfId="5947" xr:uid="{00000000-0005-0000-0000-00003B170000}"/>
    <cellStyle name="Обычный 67 18 2" xfId="5948" xr:uid="{00000000-0005-0000-0000-00003C170000}"/>
    <cellStyle name="Обычный 67 18 2 2" xfId="5949" xr:uid="{00000000-0005-0000-0000-00003D170000}"/>
    <cellStyle name="Обычный 67 18 2 2 2" xfId="5950" xr:uid="{00000000-0005-0000-0000-00003E170000}"/>
    <cellStyle name="Обычный 67 18 2 3" xfId="5951" xr:uid="{00000000-0005-0000-0000-00003F170000}"/>
    <cellStyle name="Обычный 67 18 3" xfId="5952" xr:uid="{00000000-0005-0000-0000-000040170000}"/>
    <cellStyle name="Обычный 67 18 3 2" xfId="5953" xr:uid="{00000000-0005-0000-0000-000041170000}"/>
    <cellStyle name="Обычный 67 18 4" xfId="5954" xr:uid="{00000000-0005-0000-0000-000042170000}"/>
    <cellStyle name="Обычный 67 18 5" xfId="5955" xr:uid="{00000000-0005-0000-0000-000043170000}"/>
    <cellStyle name="Обычный 67 19" xfId="5956" xr:uid="{00000000-0005-0000-0000-000044170000}"/>
    <cellStyle name="Обычный 67 19 2" xfId="5957" xr:uid="{00000000-0005-0000-0000-000045170000}"/>
    <cellStyle name="Обычный 67 19 2 2" xfId="5958" xr:uid="{00000000-0005-0000-0000-000046170000}"/>
    <cellStyle name="Обычный 67 19 2 2 2" xfId="5959" xr:uid="{00000000-0005-0000-0000-000047170000}"/>
    <cellStyle name="Обычный 67 19 2 3" xfId="5960" xr:uid="{00000000-0005-0000-0000-000048170000}"/>
    <cellStyle name="Обычный 67 19 3" xfId="5961" xr:uid="{00000000-0005-0000-0000-000049170000}"/>
    <cellStyle name="Обычный 67 19 3 2" xfId="5962" xr:uid="{00000000-0005-0000-0000-00004A170000}"/>
    <cellStyle name="Обычный 67 19 4" xfId="5963" xr:uid="{00000000-0005-0000-0000-00004B170000}"/>
    <cellStyle name="Обычный 67 19 5" xfId="5964" xr:uid="{00000000-0005-0000-0000-00004C170000}"/>
    <cellStyle name="Обычный 67 2" xfId="5965" xr:uid="{00000000-0005-0000-0000-00004D170000}"/>
    <cellStyle name="Обычный 67 2 2" xfId="5966" xr:uid="{00000000-0005-0000-0000-00004E170000}"/>
    <cellStyle name="Обычный 67 2 2 2" xfId="5967" xr:uid="{00000000-0005-0000-0000-00004F170000}"/>
    <cellStyle name="Обычный 67 2 2 2 2" xfId="5968" xr:uid="{00000000-0005-0000-0000-000050170000}"/>
    <cellStyle name="Обычный 67 2 2 3" xfId="5969" xr:uid="{00000000-0005-0000-0000-000051170000}"/>
    <cellStyle name="Обычный 67 2 3" xfId="5970" xr:uid="{00000000-0005-0000-0000-000052170000}"/>
    <cellStyle name="Обычный 67 2 3 2" xfId="5971" xr:uid="{00000000-0005-0000-0000-000053170000}"/>
    <cellStyle name="Обычный 67 2 4" xfId="5972" xr:uid="{00000000-0005-0000-0000-000054170000}"/>
    <cellStyle name="Обычный 67 2 5" xfId="5973" xr:uid="{00000000-0005-0000-0000-000055170000}"/>
    <cellStyle name="Обычный 67 3" xfId="5974" xr:uid="{00000000-0005-0000-0000-000056170000}"/>
    <cellStyle name="Обычный 67 3 2" xfId="5975" xr:uid="{00000000-0005-0000-0000-000057170000}"/>
    <cellStyle name="Обычный 67 3 2 2" xfId="5976" xr:uid="{00000000-0005-0000-0000-000058170000}"/>
    <cellStyle name="Обычный 67 3 2 2 2" xfId="5977" xr:uid="{00000000-0005-0000-0000-000059170000}"/>
    <cellStyle name="Обычный 67 3 2 3" xfId="5978" xr:uid="{00000000-0005-0000-0000-00005A170000}"/>
    <cellStyle name="Обычный 67 3 3" xfId="5979" xr:uid="{00000000-0005-0000-0000-00005B170000}"/>
    <cellStyle name="Обычный 67 3 3 2" xfId="5980" xr:uid="{00000000-0005-0000-0000-00005C170000}"/>
    <cellStyle name="Обычный 67 3 4" xfId="5981" xr:uid="{00000000-0005-0000-0000-00005D170000}"/>
    <cellStyle name="Обычный 67 3 5" xfId="5982" xr:uid="{00000000-0005-0000-0000-00005E170000}"/>
    <cellStyle name="Обычный 67 4" xfId="5983" xr:uid="{00000000-0005-0000-0000-00005F170000}"/>
    <cellStyle name="Обычный 67 4 2" xfId="5984" xr:uid="{00000000-0005-0000-0000-000060170000}"/>
    <cellStyle name="Обычный 67 4 2 2" xfId="5985" xr:uid="{00000000-0005-0000-0000-000061170000}"/>
    <cellStyle name="Обычный 67 4 2 2 2" xfId="5986" xr:uid="{00000000-0005-0000-0000-000062170000}"/>
    <cellStyle name="Обычный 67 4 2 3" xfId="5987" xr:uid="{00000000-0005-0000-0000-000063170000}"/>
    <cellStyle name="Обычный 67 4 3" xfId="5988" xr:uid="{00000000-0005-0000-0000-000064170000}"/>
    <cellStyle name="Обычный 67 4 3 2" xfId="5989" xr:uid="{00000000-0005-0000-0000-000065170000}"/>
    <cellStyle name="Обычный 67 4 4" xfId="5990" xr:uid="{00000000-0005-0000-0000-000066170000}"/>
    <cellStyle name="Обычный 67 4 5" xfId="5991" xr:uid="{00000000-0005-0000-0000-000067170000}"/>
    <cellStyle name="Обычный 67 5" xfId="5992" xr:uid="{00000000-0005-0000-0000-000068170000}"/>
    <cellStyle name="Обычный 67 5 2" xfId="5993" xr:uid="{00000000-0005-0000-0000-000069170000}"/>
    <cellStyle name="Обычный 67 5 2 2" xfId="5994" xr:uid="{00000000-0005-0000-0000-00006A170000}"/>
    <cellStyle name="Обычный 67 5 2 2 2" xfId="5995" xr:uid="{00000000-0005-0000-0000-00006B170000}"/>
    <cellStyle name="Обычный 67 5 2 3" xfId="5996" xr:uid="{00000000-0005-0000-0000-00006C170000}"/>
    <cellStyle name="Обычный 67 5 3" xfId="5997" xr:uid="{00000000-0005-0000-0000-00006D170000}"/>
    <cellStyle name="Обычный 67 5 3 2" xfId="5998" xr:uid="{00000000-0005-0000-0000-00006E170000}"/>
    <cellStyle name="Обычный 67 5 4" xfId="5999" xr:uid="{00000000-0005-0000-0000-00006F170000}"/>
    <cellStyle name="Обычный 67 5 5" xfId="6000" xr:uid="{00000000-0005-0000-0000-000070170000}"/>
    <cellStyle name="Обычный 67 6" xfId="6001" xr:uid="{00000000-0005-0000-0000-000071170000}"/>
    <cellStyle name="Обычный 67 6 2" xfId="6002" xr:uid="{00000000-0005-0000-0000-000072170000}"/>
    <cellStyle name="Обычный 67 6 2 2" xfId="6003" xr:uid="{00000000-0005-0000-0000-000073170000}"/>
    <cellStyle name="Обычный 67 6 2 2 2" xfId="6004" xr:uid="{00000000-0005-0000-0000-000074170000}"/>
    <cellStyle name="Обычный 67 6 2 3" xfId="6005" xr:uid="{00000000-0005-0000-0000-000075170000}"/>
    <cellStyle name="Обычный 67 6 3" xfId="6006" xr:uid="{00000000-0005-0000-0000-000076170000}"/>
    <cellStyle name="Обычный 67 6 3 2" xfId="6007" xr:uid="{00000000-0005-0000-0000-000077170000}"/>
    <cellStyle name="Обычный 67 6 4" xfId="6008" xr:uid="{00000000-0005-0000-0000-000078170000}"/>
    <cellStyle name="Обычный 67 6 5" xfId="6009" xr:uid="{00000000-0005-0000-0000-000079170000}"/>
    <cellStyle name="Обычный 67 7" xfId="6010" xr:uid="{00000000-0005-0000-0000-00007A170000}"/>
    <cellStyle name="Обычный 67 7 2" xfId="6011" xr:uid="{00000000-0005-0000-0000-00007B170000}"/>
    <cellStyle name="Обычный 67 7 2 2" xfId="6012" xr:uid="{00000000-0005-0000-0000-00007C170000}"/>
    <cellStyle name="Обычный 67 7 2 2 2" xfId="6013" xr:uid="{00000000-0005-0000-0000-00007D170000}"/>
    <cellStyle name="Обычный 67 7 2 3" xfId="6014" xr:uid="{00000000-0005-0000-0000-00007E170000}"/>
    <cellStyle name="Обычный 67 7 3" xfId="6015" xr:uid="{00000000-0005-0000-0000-00007F170000}"/>
    <cellStyle name="Обычный 67 7 3 2" xfId="6016" xr:uid="{00000000-0005-0000-0000-000080170000}"/>
    <cellStyle name="Обычный 67 7 4" xfId="6017" xr:uid="{00000000-0005-0000-0000-000081170000}"/>
    <cellStyle name="Обычный 67 7 5" xfId="6018" xr:uid="{00000000-0005-0000-0000-000082170000}"/>
    <cellStyle name="Обычный 67 8" xfId="6019" xr:uid="{00000000-0005-0000-0000-000083170000}"/>
    <cellStyle name="Обычный 67 8 2" xfId="6020" xr:uid="{00000000-0005-0000-0000-000084170000}"/>
    <cellStyle name="Обычный 67 8 2 2" xfId="6021" xr:uid="{00000000-0005-0000-0000-000085170000}"/>
    <cellStyle name="Обычный 67 8 2 2 2" xfId="6022" xr:uid="{00000000-0005-0000-0000-000086170000}"/>
    <cellStyle name="Обычный 67 8 2 3" xfId="6023" xr:uid="{00000000-0005-0000-0000-000087170000}"/>
    <cellStyle name="Обычный 67 8 3" xfId="6024" xr:uid="{00000000-0005-0000-0000-000088170000}"/>
    <cellStyle name="Обычный 67 8 3 2" xfId="6025" xr:uid="{00000000-0005-0000-0000-000089170000}"/>
    <cellStyle name="Обычный 67 8 4" xfId="6026" xr:uid="{00000000-0005-0000-0000-00008A170000}"/>
    <cellStyle name="Обычный 67 8 5" xfId="6027" xr:uid="{00000000-0005-0000-0000-00008B170000}"/>
    <cellStyle name="Обычный 67 9" xfId="6028" xr:uid="{00000000-0005-0000-0000-00008C170000}"/>
    <cellStyle name="Обычный 67 9 2" xfId="6029" xr:uid="{00000000-0005-0000-0000-00008D170000}"/>
    <cellStyle name="Обычный 67 9 2 2" xfId="6030" xr:uid="{00000000-0005-0000-0000-00008E170000}"/>
    <cellStyle name="Обычный 67 9 2 2 2" xfId="6031" xr:uid="{00000000-0005-0000-0000-00008F170000}"/>
    <cellStyle name="Обычный 67 9 2 3" xfId="6032" xr:uid="{00000000-0005-0000-0000-000090170000}"/>
    <cellStyle name="Обычный 67 9 3" xfId="6033" xr:uid="{00000000-0005-0000-0000-000091170000}"/>
    <cellStyle name="Обычный 67 9 3 2" xfId="6034" xr:uid="{00000000-0005-0000-0000-000092170000}"/>
    <cellStyle name="Обычный 67 9 4" xfId="6035" xr:uid="{00000000-0005-0000-0000-000093170000}"/>
    <cellStyle name="Обычный 67 9 5" xfId="6036" xr:uid="{00000000-0005-0000-0000-000094170000}"/>
    <cellStyle name="Обычный 68" xfId="6037" xr:uid="{00000000-0005-0000-0000-000095170000}"/>
    <cellStyle name="Обычный 68 2" xfId="6038" xr:uid="{00000000-0005-0000-0000-000096170000}"/>
    <cellStyle name="Обычный 68 2 2" xfId="6039" xr:uid="{00000000-0005-0000-0000-000097170000}"/>
    <cellStyle name="Обычный 68 2 2 2" xfId="6040" xr:uid="{00000000-0005-0000-0000-000098170000}"/>
    <cellStyle name="Обычный 68 2 2 2 2" xfId="6041" xr:uid="{00000000-0005-0000-0000-000099170000}"/>
    <cellStyle name="Обычный 68 2 2 3" xfId="6042" xr:uid="{00000000-0005-0000-0000-00009A170000}"/>
    <cellStyle name="Обычный 68 2 3" xfId="6043" xr:uid="{00000000-0005-0000-0000-00009B170000}"/>
    <cellStyle name="Обычный 68 2 3 2" xfId="6044" xr:uid="{00000000-0005-0000-0000-00009C170000}"/>
    <cellStyle name="Обычный 68 2 4" xfId="6045" xr:uid="{00000000-0005-0000-0000-00009D170000}"/>
    <cellStyle name="Обычный 68 2 5" xfId="6046" xr:uid="{00000000-0005-0000-0000-00009E170000}"/>
    <cellStyle name="Обычный 69" xfId="6047" xr:uid="{00000000-0005-0000-0000-00009F170000}"/>
    <cellStyle name="Обычный 69 2" xfId="6048" xr:uid="{00000000-0005-0000-0000-0000A0170000}"/>
    <cellStyle name="Обычный 69 2 2" xfId="6049" xr:uid="{00000000-0005-0000-0000-0000A1170000}"/>
    <cellStyle name="Обычный 69 2 2 2" xfId="6050" xr:uid="{00000000-0005-0000-0000-0000A2170000}"/>
    <cellStyle name="Обычный 69 2 2 2 2" xfId="6051" xr:uid="{00000000-0005-0000-0000-0000A3170000}"/>
    <cellStyle name="Обычный 69 2 2 3" xfId="6052" xr:uid="{00000000-0005-0000-0000-0000A4170000}"/>
    <cellStyle name="Обычный 69 2 3" xfId="6053" xr:uid="{00000000-0005-0000-0000-0000A5170000}"/>
    <cellStyle name="Обычный 69 2 3 2" xfId="6054" xr:uid="{00000000-0005-0000-0000-0000A6170000}"/>
    <cellStyle name="Обычный 69 2 4" xfId="6055" xr:uid="{00000000-0005-0000-0000-0000A7170000}"/>
    <cellStyle name="Обычный 69 2 5" xfId="6056" xr:uid="{00000000-0005-0000-0000-0000A8170000}"/>
    <cellStyle name="Обычный 69 3" xfId="6057" xr:uid="{00000000-0005-0000-0000-0000A9170000}"/>
    <cellStyle name="Обычный 69 3 2" xfId="6058" xr:uid="{00000000-0005-0000-0000-0000AA170000}"/>
    <cellStyle name="Обычный 69 3 2 2" xfId="6059" xr:uid="{00000000-0005-0000-0000-0000AB170000}"/>
    <cellStyle name="Обычный 69 3 2 2 2" xfId="6060" xr:uid="{00000000-0005-0000-0000-0000AC170000}"/>
    <cellStyle name="Обычный 69 3 2 3" xfId="6061" xr:uid="{00000000-0005-0000-0000-0000AD170000}"/>
    <cellStyle name="Обычный 69 3 3" xfId="6062" xr:uid="{00000000-0005-0000-0000-0000AE170000}"/>
    <cellStyle name="Обычный 69 3 3 2" xfId="6063" xr:uid="{00000000-0005-0000-0000-0000AF170000}"/>
    <cellStyle name="Обычный 69 3 4" xfId="6064" xr:uid="{00000000-0005-0000-0000-0000B0170000}"/>
    <cellStyle name="Обычный 69 3 5" xfId="6065" xr:uid="{00000000-0005-0000-0000-0000B1170000}"/>
    <cellStyle name="Обычный 69 4" xfId="6066" xr:uid="{00000000-0005-0000-0000-0000B2170000}"/>
    <cellStyle name="Обычный 69 4 2" xfId="6067" xr:uid="{00000000-0005-0000-0000-0000B3170000}"/>
    <cellStyle name="Обычный 69 4 2 2" xfId="6068" xr:uid="{00000000-0005-0000-0000-0000B4170000}"/>
    <cellStyle name="Обычный 69 4 2 2 2" xfId="6069" xr:uid="{00000000-0005-0000-0000-0000B5170000}"/>
    <cellStyle name="Обычный 69 4 2 3" xfId="6070" xr:uid="{00000000-0005-0000-0000-0000B6170000}"/>
    <cellStyle name="Обычный 69 4 3" xfId="6071" xr:uid="{00000000-0005-0000-0000-0000B7170000}"/>
    <cellStyle name="Обычный 69 4 3 2" xfId="6072" xr:uid="{00000000-0005-0000-0000-0000B8170000}"/>
    <cellStyle name="Обычный 69 4 4" xfId="6073" xr:uid="{00000000-0005-0000-0000-0000B9170000}"/>
    <cellStyle name="Обычный 69 4 5" xfId="6074" xr:uid="{00000000-0005-0000-0000-0000BA170000}"/>
    <cellStyle name="Обычный 69 5" xfId="6075" xr:uid="{00000000-0005-0000-0000-0000BB170000}"/>
    <cellStyle name="Обычный 69 5 2" xfId="6076" xr:uid="{00000000-0005-0000-0000-0000BC170000}"/>
    <cellStyle name="Обычный 69 5 2 2" xfId="6077" xr:uid="{00000000-0005-0000-0000-0000BD170000}"/>
    <cellStyle name="Обычный 69 5 2 2 2" xfId="6078" xr:uid="{00000000-0005-0000-0000-0000BE170000}"/>
    <cellStyle name="Обычный 69 5 2 3" xfId="6079" xr:uid="{00000000-0005-0000-0000-0000BF170000}"/>
    <cellStyle name="Обычный 69 5 3" xfId="6080" xr:uid="{00000000-0005-0000-0000-0000C0170000}"/>
    <cellStyle name="Обычный 69 5 3 2" xfId="6081" xr:uid="{00000000-0005-0000-0000-0000C1170000}"/>
    <cellStyle name="Обычный 69 5 4" xfId="6082" xr:uid="{00000000-0005-0000-0000-0000C2170000}"/>
    <cellStyle name="Обычный 69 5 5" xfId="6083" xr:uid="{00000000-0005-0000-0000-0000C3170000}"/>
    <cellStyle name="Обычный 7" xfId="6084" xr:uid="{00000000-0005-0000-0000-0000C4170000}"/>
    <cellStyle name="Обычный 7 2" xfId="6085" xr:uid="{00000000-0005-0000-0000-0000C5170000}"/>
    <cellStyle name="Обычный 7 2 2" xfId="6086" xr:uid="{00000000-0005-0000-0000-0000C6170000}"/>
    <cellStyle name="Обычный 7 2 2 2" xfId="6087" xr:uid="{00000000-0005-0000-0000-0000C7170000}"/>
    <cellStyle name="Обычный 7 2 3" xfId="6088" xr:uid="{00000000-0005-0000-0000-0000C8170000}"/>
    <cellStyle name="Обычный 7 3" xfId="6089" xr:uid="{00000000-0005-0000-0000-0000C9170000}"/>
    <cellStyle name="Обычный 7 3 2" xfId="6090" xr:uid="{00000000-0005-0000-0000-0000CA170000}"/>
    <cellStyle name="Обычный 7 4" xfId="6091" xr:uid="{00000000-0005-0000-0000-0000CB170000}"/>
    <cellStyle name="Обычный 7 5" xfId="6092" xr:uid="{00000000-0005-0000-0000-0000CC170000}"/>
    <cellStyle name="Обычный 70" xfId="6093" xr:uid="{00000000-0005-0000-0000-0000CD170000}"/>
    <cellStyle name="Обычный 70 10" xfId="6094" xr:uid="{00000000-0005-0000-0000-0000CE170000}"/>
    <cellStyle name="Обычный 70 10 2" xfId="6095" xr:uid="{00000000-0005-0000-0000-0000CF170000}"/>
    <cellStyle name="Обычный 70 10 2 2" xfId="6096" xr:uid="{00000000-0005-0000-0000-0000D0170000}"/>
    <cellStyle name="Обычный 70 10 2 2 2" xfId="6097" xr:uid="{00000000-0005-0000-0000-0000D1170000}"/>
    <cellStyle name="Обычный 70 10 2 3" xfId="6098" xr:uid="{00000000-0005-0000-0000-0000D2170000}"/>
    <cellStyle name="Обычный 70 10 3" xfId="6099" xr:uid="{00000000-0005-0000-0000-0000D3170000}"/>
    <cellStyle name="Обычный 70 10 3 2" xfId="6100" xr:uid="{00000000-0005-0000-0000-0000D4170000}"/>
    <cellStyle name="Обычный 70 10 4" xfId="6101" xr:uid="{00000000-0005-0000-0000-0000D5170000}"/>
    <cellStyle name="Обычный 70 10 5" xfId="6102" xr:uid="{00000000-0005-0000-0000-0000D6170000}"/>
    <cellStyle name="Обычный 70 11" xfId="6103" xr:uid="{00000000-0005-0000-0000-0000D7170000}"/>
    <cellStyle name="Обычный 70 11 2" xfId="6104" xr:uid="{00000000-0005-0000-0000-0000D8170000}"/>
    <cellStyle name="Обычный 70 11 2 2" xfId="6105" xr:uid="{00000000-0005-0000-0000-0000D9170000}"/>
    <cellStyle name="Обычный 70 11 2 2 2" xfId="6106" xr:uid="{00000000-0005-0000-0000-0000DA170000}"/>
    <cellStyle name="Обычный 70 11 2 3" xfId="6107" xr:uid="{00000000-0005-0000-0000-0000DB170000}"/>
    <cellStyle name="Обычный 70 11 3" xfId="6108" xr:uid="{00000000-0005-0000-0000-0000DC170000}"/>
    <cellStyle name="Обычный 70 11 3 2" xfId="6109" xr:uid="{00000000-0005-0000-0000-0000DD170000}"/>
    <cellStyle name="Обычный 70 11 4" xfId="6110" xr:uid="{00000000-0005-0000-0000-0000DE170000}"/>
    <cellStyle name="Обычный 70 11 5" xfId="6111" xr:uid="{00000000-0005-0000-0000-0000DF170000}"/>
    <cellStyle name="Обычный 70 12" xfId="6112" xr:uid="{00000000-0005-0000-0000-0000E0170000}"/>
    <cellStyle name="Обычный 70 12 2" xfId="6113" xr:uid="{00000000-0005-0000-0000-0000E1170000}"/>
    <cellStyle name="Обычный 70 12 2 2" xfId="6114" xr:uid="{00000000-0005-0000-0000-0000E2170000}"/>
    <cellStyle name="Обычный 70 12 2 2 2" xfId="6115" xr:uid="{00000000-0005-0000-0000-0000E3170000}"/>
    <cellStyle name="Обычный 70 12 2 3" xfId="6116" xr:uid="{00000000-0005-0000-0000-0000E4170000}"/>
    <cellStyle name="Обычный 70 12 3" xfId="6117" xr:uid="{00000000-0005-0000-0000-0000E5170000}"/>
    <cellStyle name="Обычный 70 12 3 2" xfId="6118" xr:uid="{00000000-0005-0000-0000-0000E6170000}"/>
    <cellStyle name="Обычный 70 12 4" xfId="6119" xr:uid="{00000000-0005-0000-0000-0000E7170000}"/>
    <cellStyle name="Обычный 70 12 5" xfId="6120" xr:uid="{00000000-0005-0000-0000-0000E8170000}"/>
    <cellStyle name="Обычный 70 13" xfId="6121" xr:uid="{00000000-0005-0000-0000-0000E9170000}"/>
    <cellStyle name="Обычный 70 13 2" xfId="6122" xr:uid="{00000000-0005-0000-0000-0000EA170000}"/>
    <cellStyle name="Обычный 70 13 2 2" xfId="6123" xr:uid="{00000000-0005-0000-0000-0000EB170000}"/>
    <cellStyle name="Обычный 70 13 2 2 2" xfId="6124" xr:uid="{00000000-0005-0000-0000-0000EC170000}"/>
    <cellStyle name="Обычный 70 13 2 3" xfId="6125" xr:uid="{00000000-0005-0000-0000-0000ED170000}"/>
    <cellStyle name="Обычный 70 13 3" xfId="6126" xr:uid="{00000000-0005-0000-0000-0000EE170000}"/>
    <cellStyle name="Обычный 70 13 3 2" xfId="6127" xr:uid="{00000000-0005-0000-0000-0000EF170000}"/>
    <cellStyle name="Обычный 70 13 4" xfId="6128" xr:uid="{00000000-0005-0000-0000-0000F0170000}"/>
    <cellStyle name="Обычный 70 13 5" xfId="6129" xr:uid="{00000000-0005-0000-0000-0000F1170000}"/>
    <cellStyle name="Обычный 70 14" xfId="6130" xr:uid="{00000000-0005-0000-0000-0000F2170000}"/>
    <cellStyle name="Обычный 70 2" xfId="6131" xr:uid="{00000000-0005-0000-0000-0000F3170000}"/>
    <cellStyle name="Обычный 70 2 2" xfId="6132" xr:uid="{00000000-0005-0000-0000-0000F4170000}"/>
    <cellStyle name="Обычный 70 2 2 2" xfId="6133" xr:uid="{00000000-0005-0000-0000-0000F5170000}"/>
    <cellStyle name="Обычный 70 2 2 2 2" xfId="6134" xr:uid="{00000000-0005-0000-0000-0000F6170000}"/>
    <cellStyle name="Обычный 70 2 2 3" xfId="6135" xr:uid="{00000000-0005-0000-0000-0000F7170000}"/>
    <cellStyle name="Обычный 70 2 3" xfId="6136" xr:uid="{00000000-0005-0000-0000-0000F8170000}"/>
    <cellStyle name="Обычный 70 2 3 2" xfId="6137" xr:uid="{00000000-0005-0000-0000-0000F9170000}"/>
    <cellStyle name="Обычный 70 2 4" xfId="6138" xr:uid="{00000000-0005-0000-0000-0000FA170000}"/>
    <cellStyle name="Обычный 70 2 5" xfId="6139" xr:uid="{00000000-0005-0000-0000-0000FB170000}"/>
    <cellStyle name="Обычный 70 3" xfId="6140" xr:uid="{00000000-0005-0000-0000-0000FC170000}"/>
    <cellStyle name="Обычный 70 3 2" xfId="6141" xr:uid="{00000000-0005-0000-0000-0000FD170000}"/>
    <cellStyle name="Обычный 70 3 2 2" xfId="6142" xr:uid="{00000000-0005-0000-0000-0000FE170000}"/>
    <cellStyle name="Обычный 70 3 2 2 2" xfId="6143" xr:uid="{00000000-0005-0000-0000-0000FF170000}"/>
    <cellStyle name="Обычный 70 3 2 3" xfId="6144" xr:uid="{00000000-0005-0000-0000-000000180000}"/>
    <cellStyle name="Обычный 70 3 3" xfId="6145" xr:uid="{00000000-0005-0000-0000-000001180000}"/>
    <cellStyle name="Обычный 70 3 3 2" xfId="6146" xr:uid="{00000000-0005-0000-0000-000002180000}"/>
    <cellStyle name="Обычный 70 3 4" xfId="6147" xr:uid="{00000000-0005-0000-0000-000003180000}"/>
    <cellStyle name="Обычный 70 3 5" xfId="6148" xr:uid="{00000000-0005-0000-0000-000004180000}"/>
    <cellStyle name="Обычный 70 4" xfId="6149" xr:uid="{00000000-0005-0000-0000-000005180000}"/>
    <cellStyle name="Обычный 70 4 2" xfId="6150" xr:uid="{00000000-0005-0000-0000-000006180000}"/>
    <cellStyle name="Обычный 70 4 2 2" xfId="6151" xr:uid="{00000000-0005-0000-0000-000007180000}"/>
    <cellStyle name="Обычный 70 4 2 2 2" xfId="6152" xr:uid="{00000000-0005-0000-0000-000008180000}"/>
    <cellStyle name="Обычный 70 4 2 3" xfId="6153" xr:uid="{00000000-0005-0000-0000-000009180000}"/>
    <cellStyle name="Обычный 70 4 3" xfId="6154" xr:uid="{00000000-0005-0000-0000-00000A180000}"/>
    <cellStyle name="Обычный 70 4 3 2" xfId="6155" xr:uid="{00000000-0005-0000-0000-00000B180000}"/>
    <cellStyle name="Обычный 70 4 4" xfId="6156" xr:uid="{00000000-0005-0000-0000-00000C180000}"/>
    <cellStyle name="Обычный 70 4 5" xfId="6157" xr:uid="{00000000-0005-0000-0000-00000D180000}"/>
    <cellStyle name="Обычный 70 5" xfId="6158" xr:uid="{00000000-0005-0000-0000-00000E180000}"/>
    <cellStyle name="Обычный 70 5 2" xfId="6159" xr:uid="{00000000-0005-0000-0000-00000F180000}"/>
    <cellStyle name="Обычный 70 5 2 2" xfId="6160" xr:uid="{00000000-0005-0000-0000-000010180000}"/>
    <cellStyle name="Обычный 70 5 2 2 2" xfId="6161" xr:uid="{00000000-0005-0000-0000-000011180000}"/>
    <cellStyle name="Обычный 70 5 2 3" xfId="6162" xr:uid="{00000000-0005-0000-0000-000012180000}"/>
    <cellStyle name="Обычный 70 5 3" xfId="6163" xr:uid="{00000000-0005-0000-0000-000013180000}"/>
    <cellStyle name="Обычный 70 5 3 2" xfId="6164" xr:uid="{00000000-0005-0000-0000-000014180000}"/>
    <cellStyle name="Обычный 70 5 4" xfId="6165" xr:uid="{00000000-0005-0000-0000-000015180000}"/>
    <cellStyle name="Обычный 70 5 5" xfId="6166" xr:uid="{00000000-0005-0000-0000-000016180000}"/>
    <cellStyle name="Обычный 70 6" xfId="6167" xr:uid="{00000000-0005-0000-0000-000017180000}"/>
    <cellStyle name="Обычный 70 6 2" xfId="6168" xr:uid="{00000000-0005-0000-0000-000018180000}"/>
    <cellStyle name="Обычный 70 6 2 2" xfId="6169" xr:uid="{00000000-0005-0000-0000-000019180000}"/>
    <cellStyle name="Обычный 70 6 2 2 2" xfId="6170" xr:uid="{00000000-0005-0000-0000-00001A180000}"/>
    <cellStyle name="Обычный 70 6 2 3" xfId="6171" xr:uid="{00000000-0005-0000-0000-00001B180000}"/>
    <cellStyle name="Обычный 70 6 3" xfId="6172" xr:uid="{00000000-0005-0000-0000-00001C180000}"/>
    <cellStyle name="Обычный 70 6 3 2" xfId="6173" xr:uid="{00000000-0005-0000-0000-00001D180000}"/>
    <cellStyle name="Обычный 70 6 4" xfId="6174" xr:uid="{00000000-0005-0000-0000-00001E180000}"/>
    <cellStyle name="Обычный 70 6 5" xfId="6175" xr:uid="{00000000-0005-0000-0000-00001F180000}"/>
    <cellStyle name="Обычный 70 7" xfId="6176" xr:uid="{00000000-0005-0000-0000-000020180000}"/>
    <cellStyle name="Обычный 70 7 2" xfId="6177" xr:uid="{00000000-0005-0000-0000-000021180000}"/>
    <cellStyle name="Обычный 70 7 2 2" xfId="6178" xr:uid="{00000000-0005-0000-0000-000022180000}"/>
    <cellStyle name="Обычный 70 7 2 2 2" xfId="6179" xr:uid="{00000000-0005-0000-0000-000023180000}"/>
    <cellStyle name="Обычный 70 7 2 3" xfId="6180" xr:uid="{00000000-0005-0000-0000-000024180000}"/>
    <cellStyle name="Обычный 70 7 3" xfId="6181" xr:uid="{00000000-0005-0000-0000-000025180000}"/>
    <cellStyle name="Обычный 70 7 3 2" xfId="6182" xr:uid="{00000000-0005-0000-0000-000026180000}"/>
    <cellStyle name="Обычный 70 7 4" xfId="6183" xr:uid="{00000000-0005-0000-0000-000027180000}"/>
    <cellStyle name="Обычный 70 7 5" xfId="6184" xr:uid="{00000000-0005-0000-0000-000028180000}"/>
    <cellStyle name="Обычный 70 8" xfId="6185" xr:uid="{00000000-0005-0000-0000-000029180000}"/>
    <cellStyle name="Обычный 70 8 2" xfId="6186" xr:uid="{00000000-0005-0000-0000-00002A180000}"/>
    <cellStyle name="Обычный 70 8 2 2" xfId="6187" xr:uid="{00000000-0005-0000-0000-00002B180000}"/>
    <cellStyle name="Обычный 70 8 2 2 2" xfId="6188" xr:uid="{00000000-0005-0000-0000-00002C180000}"/>
    <cellStyle name="Обычный 70 8 2 3" xfId="6189" xr:uid="{00000000-0005-0000-0000-00002D180000}"/>
    <cellStyle name="Обычный 70 8 3" xfId="6190" xr:uid="{00000000-0005-0000-0000-00002E180000}"/>
    <cellStyle name="Обычный 70 8 3 2" xfId="6191" xr:uid="{00000000-0005-0000-0000-00002F180000}"/>
    <cellStyle name="Обычный 70 8 4" xfId="6192" xr:uid="{00000000-0005-0000-0000-000030180000}"/>
    <cellStyle name="Обычный 70 8 5" xfId="6193" xr:uid="{00000000-0005-0000-0000-000031180000}"/>
    <cellStyle name="Обычный 70 9" xfId="6194" xr:uid="{00000000-0005-0000-0000-000032180000}"/>
    <cellStyle name="Обычный 70 9 2" xfId="6195" xr:uid="{00000000-0005-0000-0000-000033180000}"/>
    <cellStyle name="Обычный 70 9 2 2" xfId="6196" xr:uid="{00000000-0005-0000-0000-000034180000}"/>
    <cellStyle name="Обычный 70 9 2 2 2" xfId="6197" xr:uid="{00000000-0005-0000-0000-000035180000}"/>
    <cellStyle name="Обычный 70 9 2 3" xfId="6198" xr:uid="{00000000-0005-0000-0000-000036180000}"/>
    <cellStyle name="Обычный 70 9 3" xfId="6199" xr:uid="{00000000-0005-0000-0000-000037180000}"/>
    <cellStyle name="Обычный 70 9 3 2" xfId="6200" xr:uid="{00000000-0005-0000-0000-000038180000}"/>
    <cellStyle name="Обычный 70 9 4" xfId="6201" xr:uid="{00000000-0005-0000-0000-000039180000}"/>
    <cellStyle name="Обычный 70 9 5" xfId="6202" xr:uid="{00000000-0005-0000-0000-00003A180000}"/>
    <cellStyle name="Обычный 71" xfId="6203" xr:uid="{00000000-0005-0000-0000-00003B180000}"/>
    <cellStyle name="Обычный 71 2" xfId="6204" xr:uid="{00000000-0005-0000-0000-00003C180000}"/>
    <cellStyle name="Обычный 71 2 2" xfId="6205" xr:uid="{00000000-0005-0000-0000-00003D180000}"/>
    <cellStyle name="Обычный 71 2 2 2" xfId="6206" xr:uid="{00000000-0005-0000-0000-00003E180000}"/>
    <cellStyle name="Обычный 71 2 2 2 2" xfId="6207" xr:uid="{00000000-0005-0000-0000-00003F180000}"/>
    <cellStyle name="Обычный 71 2 2 3" xfId="6208" xr:uid="{00000000-0005-0000-0000-000040180000}"/>
    <cellStyle name="Обычный 71 2 3" xfId="6209" xr:uid="{00000000-0005-0000-0000-000041180000}"/>
    <cellStyle name="Обычный 71 2 3 2" xfId="6210" xr:uid="{00000000-0005-0000-0000-000042180000}"/>
    <cellStyle name="Обычный 71 2 4" xfId="6211" xr:uid="{00000000-0005-0000-0000-000043180000}"/>
    <cellStyle name="Обычный 71 2 5" xfId="6212" xr:uid="{00000000-0005-0000-0000-000044180000}"/>
    <cellStyle name="Обычный 71 3" xfId="6213" xr:uid="{00000000-0005-0000-0000-000045180000}"/>
    <cellStyle name="Обычный 71 3 2" xfId="6214" xr:uid="{00000000-0005-0000-0000-000046180000}"/>
    <cellStyle name="Обычный 71 3 2 2" xfId="6215" xr:uid="{00000000-0005-0000-0000-000047180000}"/>
    <cellStyle name="Обычный 71 3 2 2 2" xfId="6216" xr:uid="{00000000-0005-0000-0000-000048180000}"/>
    <cellStyle name="Обычный 71 3 2 3" xfId="6217" xr:uid="{00000000-0005-0000-0000-000049180000}"/>
    <cellStyle name="Обычный 71 3 3" xfId="6218" xr:uid="{00000000-0005-0000-0000-00004A180000}"/>
    <cellStyle name="Обычный 71 3 3 2" xfId="6219" xr:uid="{00000000-0005-0000-0000-00004B180000}"/>
    <cellStyle name="Обычный 71 3 4" xfId="6220" xr:uid="{00000000-0005-0000-0000-00004C180000}"/>
    <cellStyle name="Обычный 71 3 5" xfId="6221" xr:uid="{00000000-0005-0000-0000-00004D180000}"/>
    <cellStyle name="Обычный 71 4" xfId="6222" xr:uid="{00000000-0005-0000-0000-00004E180000}"/>
    <cellStyle name="Обычный 71 4 2" xfId="6223" xr:uid="{00000000-0005-0000-0000-00004F180000}"/>
    <cellStyle name="Обычный 71 4 2 2" xfId="6224" xr:uid="{00000000-0005-0000-0000-000050180000}"/>
    <cellStyle name="Обычный 71 4 2 2 2" xfId="6225" xr:uid="{00000000-0005-0000-0000-000051180000}"/>
    <cellStyle name="Обычный 71 4 2 3" xfId="6226" xr:uid="{00000000-0005-0000-0000-000052180000}"/>
    <cellStyle name="Обычный 71 4 3" xfId="6227" xr:uid="{00000000-0005-0000-0000-000053180000}"/>
    <cellStyle name="Обычный 71 4 3 2" xfId="6228" xr:uid="{00000000-0005-0000-0000-000054180000}"/>
    <cellStyle name="Обычный 71 4 4" xfId="6229" xr:uid="{00000000-0005-0000-0000-000055180000}"/>
    <cellStyle name="Обычный 71 4 5" xfId="6230" xr:uid="{00000000-0005-0000-0000-000056180000}"/>
    <cellStyle name="Обычный 71 5" xfId="6231" xr:uid="{00000000-0005-0000-0000-000057180000}"/>
    <cellStyle name="Обычный 71 5 2" xfId="6232" xr:uid="{00000000-0005-0000-0000-000058180000}"/>
    <cellStyle name="Обычный 71 5 2 2" xfId="6233" xr:uid="{00000000-0005-0000-0000-000059180000}"/>
    <cellStyle name="Обычный 71 5 2 2 2" xfId="6234" xr:uid="{00000000-0005-0000-0000-00005A180000}"/>
    <cellStyle name="Обычный 71 5 2 3" xfId="6235" xr:uid="{00000000-0005-0000-0000-00005B180000}"/>
    <cellStyle name="Обычный 71 5 3" xfId="6236" xr:uid="{00000000-0005-0000-0000-00005C180000}"/>
    <cellStyle name="Обычный 71 5 3 2" xfId="6237" xr:uid="{00000000-0005-0000-0000-00005D180000}"/>
    <cellStyle name="Обычный 71 5 4" xfId="6238" xr:uid="{00000000-0005-0000-0000-00005E180000}"/>
    <cellStyle name="Обычный 71 5 5" xfId="6239" xr:uid="{00000000-0005-0000-0000-00005F180000}"/>
    <cellStyle name="Обычный 71 6" xfId="6240" xr:uid="{00000000-0005-0000-0000-000060180000}"/>
    <cellStyle name="Обычный 71 6 2" xfId="6241" xr:uid="{00000000-0005-0000-0000-000061180000}"/>
    <cellStyle name="Обычный 71 6 2 2" xfId="6242" xr:uid="{00000000-0005-0000-0000-000062180000}"/>
    <cellStyle name="Обычный 71 6 2 2 2" xfId="6243" xr:uid="{00000000-0005-0000-0000-000063180000}"/>
    <cellStyle name="Обычный 71 6 2 3" xfId="6244" xr:uid="{00000000-0005-0000-0000-000064180000}"/>
    <cellStyle name="Обычный 71 6 3" xfId="6245" xr:uid="{00000000-0005-0000-0000-000065180000}"/>
    <cellStyle name="Обычный 71 6 3 2" xfId="6246" xr:uid="{00000000-0005-0000-0000-000066180000}"/>
    <cellStyle name="Обычный 71 6 4" xfId="6247" xr:uid="{00000000-0005-0000-0000-000067180000}"/>
    <cellStyle name="Обычный 71 6 5" xfId="6248" xr:uid="{00000000-0005-0000-0000-000068180000}"/>
    <cellStyle name="Обычный 71 7" xfId="6249" xr:uid="{00000000-0005-0000-0000-000069180000}"/>
    <cellStyle name="Обычный 72" xfId="6250" xr:uid="{00000000-0005-0000-0000-00006A180000}"/>
    <cellStyle name="Обычный 72 10" xfId="6251" xr:uid="{00000000-0005-0000-0000-00006B180000}"/>
    <cellStyle name="Обычный 72 10 2" xfId="6252" xr:uid="{00000000-0005-0000-0000-00006C180000}"/>
    <cellStyle name="Обычный 72 10 2 2" xfId="6253" xr:uid="{00000000-0005-0000-0000-00006D180000}"/>
    <cellStyle name="Обычный 72 10 2 2 2" xfId="6254" xr:uid="{00000000-0005-0000-0000-00006E180000}"/>
    <cellStyle name="Обычный 72 10 2 3" xfId="6255" xr:uid="{00000000-0005-0000-0000-00006F180000}"/>
    <cellStyle name="Обычный 72 10 3" xfId="6256" xr:uid="{00000000-0005-0000-0000-000070180000}"/>
    <cellStyle name="Обычный 72 10 3 2" xfId="6257" xr:uid="{00000000-0005-0000-0000-000071180000}"/>
    <cellStyle name="Обычный 72 10 4" xfId="6258" xr:uid="{00000000-0005-0000-0000-000072180000}"/>
    <cellStyle name="Обычный 72 10 5" xfId="6259" xr:uid="{00000000-0005-0000-0000-000073180000}"/>
    <cellStyle name="Обычный 72 11" xfId="6260" xr:uid="{00000000-0005-0000-0000-000074180000}"/>
    <cellStyle name="Обычный 72 11 2" xfId="6261" xr:uid="{00000000-0005-0000-0000-000075180000}"/>
    <cellStyle name="Обычный 72 11 2 2" xfId="6262" xr:uid="{00000000-0005-0000-0000-000076180000}"/>
    <cellStyle name="Обычный 72 11 2 2 2" xfId="6263" xr:uid="{00000000-0005-0000-0000-000077180000}"/>
    <cellStyle name="Обычный 72 11 2 3" xfId="6264" xr:uid="{00000000-0005-0000-0000-000078180000}"/>
    <cellStyle name="Обычный 72 11 3" xfId="6265" xr:uid="{00000000-0005-0000-0000-000079180000}"/>
    <cellStyle name="Обычный 72 11 3 2" xfId="6266" xr:uid="{00000000-0005-0000-0000-00007A180000}"/>
    <cellStyle name="Обычный 72 11 4" xfId="6267" xr:uid="{00000000-0005-0000-0000-00007B180000}"/>
    <cellStyle name="Обычный 72 11 5" xfId="6268" xr:uid="{00000000-0005-0000-0000-00007C180000}"/>
    <cellStyle name="Обычный 72 12" xfId="6269" xr:uid="{00000000-0005-0000-0000-00007D180000}"/>
    <cellStyle name="Обычный 72 12 2" xfId="6270" xr:uid="{00000000-0005-0000-0000-00007E180000}"/>
    <cellStyle name="Обычный 72 12 2 2" xfId="6271" xr:uid="{00000000-0005-0000-0000-00007F180000}"/>
    <cellStyle name="Обычный 72 12 2 2 2" xfId="6272" xr:uid="{00000000-0005-0000-0000-000080180000}"/>
    <cellStyle name="Обычный 72 12 2 3" xfId="6273" xr:uid="{00000000-0005-0000-0000-000081180000}"/>
    <cellStyle name="Обычный 72 12 3" xfId="6274" xr:uid="{00000000-0005-0000-0000-000082180000}"/>
    <cellStyle name="Обычный 72 12 3 2" xfId="6275" xr:uid="{00000000-0005-0000-0000-000083180000}"/>
    <cellStyle name="Обычный 72 12 4" xfId="6276" xr:uid="{00000000-0005-0000-0000-000084180000}"/>
    <cellStyle name="Обычный 72 12 5" xfId="6277" xr:uid="{00000000-0005-0000-0000-000085180000}"/>
    <cellStyle name="Обычный 72 13" xfId="6278" xr:uid="{00000000-0005-0000-0000-000086180000}"/>
    <cellStyle name="Обычный 72 13 2" xfId="6279" xr:uid="{00000000-0005-0000-0000-000087180000}"/>
    <cellStyle name="Обычный 72 13 2 2" xfId="6280" xr:uid="{00000000-0005-0000-0000-000088180000}"/>
    <cellStyle name="Обычный 72 13 2 2 2" xfId="6281" xr:uid="{00000000-0005-0000-0000-000089180000}"/>
    <cellStyle name="Обычный 72 13 2 3" xfId="6282" xr:uid="{00000000-0005-0000-0000-00008A180000}"/>
    <cellStyle name="Обычный 72 13 3" xfId="6283" xr:uid="{00000000-0005-0000-0000-00008B180000}"/>
    <cellStyle name="Обычный 72 13 3 2" xfId="6284" xr:uid="{00000000-0005-0000-0000-00008C180000}"/>
    <cellStyle name="Обычный 72 13 4" xfId="6285" xr:uid="{00000000-0005-0000-0000-00008D180000}"/>
    <cellStyle name="Обычный 72 13 5" xfId="6286" xr:uid="{00000000-0005-0000-0000-00008E180000}"/>
    <cellStyle name="Обычный 72 14" xfId="6287" xr:uid="{00000000-0005-0000-0000-00008F180000}"/>
    <cellStyle name="Обычный 72 14 2" xfId="6288" xr:uid="{00000000-0005-0000-0000-000090180000}"/>
    <cellStyle name="Обычный 72 14 2 2" xfId="6289" xr:uid="{00000000-0005-0000-0000-000091180000}"/>
    <cellStyle name="Обычный 72 14 2 2 2" xfId="6290" xr:uid="{00000000-0005-0000-0000-000092180000}"/>
    <cellStyle name="Обычный 72 14 2 3" xfId="6291" xr:uid="{00000000-0005-0000-0000-000093180000}"/>
    <cellStyle name="Обычный 72 14 3" xfId="6292" xr:uid="{00000000-0005-0000-0000-000094180000}"/>
    <cellStyle name="Обычный 72 14 3 2" xfId="6293" xr:uid="{00000000-0005-0000-0000-000095180000}"/>
    <cellStyle name="Обычный 72 14 4" xfId="6294" xr:uid="{00000000-0005-0000-0000-000096180000}"/>
    <cellStyle name="Обычный 72 14 5" xfId="6295" xr:uid="{00000000-0005-0000-0000-000097180000}"/>
    <cellStyle name="Обычный 72 15" xfId="6296" xr:uid="{00000000-0005-0000-0000-000098180000}"/>
    <cellStyle name="Обычный 72 15 2" xfId="6297" xr:uid="{00000000-0005-0000-0000-000099180000}"/>
    <cellStyle name="Обычный 72 15 2 2" xfId="6298" xr:uid="{00000000-0005-0000-0000-00009A180000}"/>
    <cellStyle name="Обычный 72 15 2 2 2" xfId="6299" xr:uid="{00000000-0005-0000-0000-00009B180000}"/>
    <cellStyle name="Обычный 72 15 2 3" xfId="6300" xr:uid="{00000000-0005-0000-0000-00009C180000}"/>
    <cellStyle name="Обычный 72 15 3" xfId="6301" xr:uid="{00000000-0005-0000-0000-00009D180000}"/>
    <cellStyle name="Обычный 72 15 3 2" xfId="6302" xr:uid="{00000000-0005-0000-0000-00009E180000}"/>
    <cellStyle name="Обычный 72 15 4" xfId="6303" xr:uid="{00000000-0005-0000-0000-00009F180000}"/>
    <cellStyle name="Обычный 72 15 5" xfId="6304" xr:uid="{00000000-0005-0000-0000-0000A0180000}"/>
    <cellStyle name="Обычный 72 16" xfId="6305" xr:uid="{00000000-0005-0000-0000-0000A1180000}"/>
    <cellStyle name="Обычный 72 16 2" xfId="6306" xr:uid="{00000000-0005-0000-0000-0000A2180000}"/>
    <cellStyle name="Обычный 72 16 2 2" xfId="6307" xr:uid="{00000000-0005-0000-0000-0000A3180000}"/>
    <cellStyle name="Обычный 72 16 2 2 2" xfId="6308" xr:uid="{00000000-0005-0000-0000-0000A4180000}"/>
    <cellStyle name="Обычный 72 16 2 3" xfId="6309" xr:uid="{00000000-0005-0000-0000-0000A5180000}"/>
    <cellStyle name="Обычный 72 16 3" xfId="6310" xr:uid="{00000000-0005-0000-0000-0000A6180000}"/>
    <cellStyle name="Обычный 72 16 3 2" xfId="6311" xr:uid="{00000000-0005-0000-0000-0000A7180000}"/>
    <cellStyle name="Обычный 72 16 4" xfId="6312" xr:uid="{00000000-0005-0000-0000-0000A8180000}"/>
    <cellStyle name="Обычный 72 16 5" xfId="6313" xr:uid="{00000000-0005-0000-0000-0000A9180000}"/>
    <cellStyle name="Обычный 72 17" xfId="6314" xr:uid="{00000000-0005-0000-0000-0000AA180000}"/>
    <cellStyle name="Обычный 72 17 2" xfId="6315" xr:uid="{00000000-0005-0000-0000-0000AB180000}"/>
    <cellStyle name="Обычный 72 17 2 2" xfId="6316" xr:uid="{00000000-0005-0000-0000-0000AC180000}"/>
    <cellStyle name="Обычный 72 17 2 2 2" xfId="6317" xr:uid="{00000000-0005-0000-0000-0000AD180000}"/>
    <cellStyle name="Обычный 72 17 2 3" xfId="6318" xr:uid="{00000000-0005-0000-0000-0000AE180000}"/>
    <cellStyle name="Обычный 72 17 3" xfId="6319" xr:uid="{00000000-0005-0000-0000-0000AF180000}"/>
    <cellStyle name="Обычный 72 17 3 2" xfId="6320" xr:uid="{00000000-0005-0000-0000-0000B0180000}"/>
    <cellStyle name="Обычный 72 17 4" xfId="6321" xr:uid="{00000000-0005-0000-0000-0000B1180000}"/>
    <cellStyle name="Обычный 72 17 5" xfId="6322" xr:uid="{00000000-0005-0000-0000-0000B2180000}"/>
    <cellStyle name="Обычный 72 2" xfId="6323" xr:uid="{00000000-0005-0000-0000-0000B3180000}"/>
    <cellStyle name="Обычный 72 2 2" xfId="6324" xr:uid="{00000000-0005-0000-0000-0000B4180000}"/>
    <cellStyle name="Обычный 72 2 2 2" xfId="6325" xr:uid="{00000000-0005-0000-0000-0000B5180000}"/>
    <cellStyle name="Обычный 72 2 2 2 2" xfId="6326" xr:uid="{00000000-0005-0000-0000-0000B6180000}"/>
    <cellStyle name="Обычный 72 2 2 3" xfId="6327" xr:uid="{00000000-0005-0000-0000-0000B7180000}"/>
    <cellStyle name="Обычный 72 2 3" xfId="6328" xr:uid="{00000000-0005-0000-0000-0000B8180000}"/>
    <cellStyle name="Обычный 72 2 3 2" xfId="6329" xr:uid="{00000000-0005-0000-0000-0000B9180000}"/>
    <cellStyle name="Обычный 72 2 4" xfId="6330" xr:uid="{00000000-0005-0000-0000-0000BA180000}"/>
    <cellStyle name="Обычный 72 2 5" xfId="6331" xr:uid="{00000000-0005-0000-0000-0000BB180000}"/>
    <cellStyle name="Обычный 72 3" xfId="6332" xr:uid="{00000000-0005-0000-0000-0000BC180000}"/>
    <cellStyle name="Обычный 72 3 2" xfId="6333" xr:uid="{00000000-0005-0000-0000-0000BD180000}"/>
    <cellStyle name="Обычный 72 3 2 2" xfId="6334" xr:uid="{00000000-0005-0000-0000-0000BE180000}"/>
    <cellStyle name="Обычный 72 3 2 2 2" xfId="6335" xr:uid="{00000000-0005-0000-0000-0000BF180000}"/>
    <cellStyle name="Обычный 72 3 2 3" xfId="6336" xr:uid="{00000000-0005-0000-0000-0000C0180000}"/>
    <cellStyle name="Обычный 72 3 3" xfId="6337" xr:uid="{00000000-0005-0000-0000-0000C1180000}"/>
    <cellStyle name="Обычный 72 3 3 2" xfId="6338" xr:uid="{00000000-0005-0000-0000-0000C2180000}"/>
    <cellStyle name="Обычный 72 3 4" xfId="6339" xr:uid="{00000000-0005-0000-0000-0000C3180000}"/>
    <cellStyle name="Обычный 72 3 5" xfId="6340" xr:uid="{00000000-0005-0000-0000-0000C4180000}"/>
    <cellStyle name="Обычный 72 4" xfId="6341" xr:uid="{00000000-0005-0000-0000-0000C5180000}"/>
    <cellStyle name="Обычный 72 4 2" xfId="6342" xr:uid="{00000000-0005-0000-0000-0000C6180000}"/>
    <cellStyle name="Обычный 72 4 2 2" xfId="6343" xr:uid="{00000000-0005-0000-0000-0000C7180000}"/>
    <cellStyle name="Обычный 72 4 2 2 2" xfId="6344" xr:uid="{00000000-0005-0000-0000-0000C8180000}"/>
    <cellStyle name="Обычный 72 4 2 3" xfId="6345" xr:uid="{00000000-0005-0000-0000-0000C9180000}"/>
    <cellStyle name="Обычный 72 4 3" xfId="6346" xr:uid="{00000000-0005-0000-0000-0000CA180000}"/>
    <cellStyle name="Обычный 72 4 3 2" xfId="6347" xr:uid="{00000000-0005-0000-0000-0000CB180000}"/>
    <cellStyle name="Обычный 72 4 4" xfId="6348" xr:uid="{00000000-0005-0000-0000-0000CC180000}"/>
    <cellStyle name="Обычный 72 4 5" xfId="6349" xr:uid="{00000000-0005-0000-0000-0000CD180000}"/>
    <cellStyle name="Обычный 72 5" xfId="6350" xr:uid="{00000000-0005-0000-0000-0000CE180000}"/>
    <cellStyle name="Обычный 72 5 2" xfId="6351" xr:uid="{00000000-0005-0000-0000-0000CF180000}"/>
    <cellStyle name="Обычный 72 5 2 2" xfId="6352" xr:uid="{00000000-0005-0000-0000-0000D0180000}"/>
    <cellStyle name="Обычный 72 5 2 2 2" xfId="6353" xr:uid="{00000000-0005-0000-0000-0000D1180000}"/>
    <cellStyle name="Обычный 72 5 2 3" xfId="6354" xr:uid="{00000000-0005-0000-0000-0000D2180000}"/>
    <cellStyle name="Обычный 72 5 3" xfId="6355" xr:uid="{00000000-0005-0000-0000-0000D3180000}"/>
    <cellStyle name="Обычный 72 5 3 2" xfId="6356" xr:uid="{00000000-0005-0000-0000-0000D4180000}"/>
    <cellStyle name="Обычный 72 5 4" xfId="6357" xr:uid="{00000000-0005-0000-0000-0000D5180000}"/>
    <cellStyle name="Обычный 72 5 5" xfId="6358" xr:uid="{00000000-0005-0000-0000-0000D6180000}"/>
    <cellStyle name="Обычный 72 6" xfId="6359" xr:uid="{00000000-0005-0000-0000-0000D7180000}"/>
    <cellStyle name="Обычный 72 6 2" xfId="6360" xr:uid="{00000000-0005-0000-0000-0000D8180000}"/>
    <cellStyle name="Обычный 72 6 2 2" xfId="6361" xr:uid="{00000000-0005-0000-0000-0000D9180000}"/>
    <cellStyle name="Обычный 72 6 2 2 2" xfId="6362" xr:uid="{00000000-0005-0000-0000-0000DA180000}"/>
    <cellStyle name="Обычный 72 6 2 3" xfId="6363" xr:uid="{00000000-0005-0000-0000-0000DB180000}"/>
    <cellStyle name="Обычный 72 6 3" xfId="6364" xr:uid="{00000000-0005-0000-0000-0000DC180000}"/>
    <cellStyle name="Обычный 72 6 3 2" xfId="6365" xr:uid="{00000000-0005-0000-0000-0000DD180000}"/>
    <cellStyle name="Обычный 72 6 4" xfId="6366" xr:uid="{00000000-0005-0000-0000-0000DE180000}"/>
    <cellStyle name="Обычный 72 6 5" xfId="6367" xr:uid="{00000000-0005-0000-0000-0000DF180000}"/>
    <cellStyle name="Обычный 72 7" xfId="6368" xr:uid="{00000000-0005-0000-0000-0000E0180000}"/>
    <cellStyle name="Обычный 72 7 2" xfId="6369" xr:uid="{00000000-0005-0000-0000-0000E1180000}"/>
    <cellStyle name="Обычный 72 7 2 2" xfId="6370" xr:uid="{00000000-0005-0000-0000-0000E2180000}"/>
    <cellStyle name="Обычный 72 7 2 2 2" xfId="6371" xr:uid="{00000000-0005-0000-0000-0000E3180000}"/>
    <cellStyle name="Обычный 72 7 2 3" xfId="6372" xr:uid="{00000000-0005-0000-0000-0000E4180000}"/>
    <cellStyle name="Обычный 72 7 3" xfId="6373" xr:uid="{00000000-0005-0000-0000-0000E5180000}"/>
    <cellStyle name="Обычный 72 7 3 2" xfId="6374" xr:uid="{00000000-0005-0000-0000-0000E6180000}"/>
    <cellStyle name="Обычный 72 7 4" xfId="6375" xr:uid="{00000000-0005-0000-0000-0000E7180000}"/>
    <cellStyle name="Обычный 72 7 5" xfId="6376" xr:uid="{00000000-0005-0000-0000-0000E8180000}"/>
    <cellStyle name="Обычный 72 8" xfId="6377" xr:uid="{00000000-0005-0000-0000-0000E9180000}"/>
    <cellStyle name="Обычный 72 8 2" xfId="6378" xr:uid="{00000000-0005-0000-0000-0000EA180000}"/>
    <cellStyle name="Обычный 72 8 2 2" xfId="6379" xr:uid="{00000000-0005-0000-0000-0000EB180000}"/>
    <cellStyle name="Обычный 72 8 2 2 2" xfId="6380" xr:uid="{00000000-0005-0000-0000-0000EC180000}"/>
    <cellStyle name="Обычный 72 8 2 3" xfId="6381" xr:uid="{00000000-0005-0000-0000-0000ED180000}"/>
    <cellStyle name="Обычный 72 8 3" xfId="6382" xr:uid="{00000000-0005-0000-0000-0000EE180000}"/>
    <cellStyle name="Обычный 72 8 3 2" xfId="6383" xr:uid="{00000000-0005-0000-0000-0000EF180000}"/>
    <cellStyle name="Обычный 72 8 4" xfId="6384" xr:uid="{00000000-0005-0000-0000-0000F0180000}"/>
    <cellStyle name="Обычный 72 8 5" xfId="6385" xr:uid="{00000000-0005-0000-0000-0000F1180000}"/>
    <cellStyle name="Обычный 72 9" xfId="6386" xr:uid="{00000000-0005-0000-0000-0000F2180000}"/>
    <cellStyle name="Обычный 72 9 2" xfId="6387" xr:uid="{00000000-0005-0000-0000-0000F3180000}"/>
    <cellStyle name="Обычный 72 9 2 2" xfId="6388" xr:uid="{00000000-0005-0000-0000-0000F4180000}"/>
    <cellStyle name="Обычный 72 9 2 2 2" xfId="6389" xr:uid="{00000000-0005-0000-0000-0000F5180000}"/>
    <cellStyle name="Обычный 72 9 2 3" xfId="6390" xr:uid="{00000000-0005-0000-0000-0000F6180000}"/>
    <cellStyle name="Обычный 72 9 3" xfId="6391" xr:uid="{00000000-0005-0000-0000-0000F7180000}"/>
    <cellStyle name="Обычный 72 9 3 2" xfId="6392" xr:uid="{00000000-0005-0000-0000-0000F8180000}"/>
    <cellStyle name="Обычный 72 9 4" xfId="6393" xr:uid="{00000000-0005-0000-0000-0000F9180000}"/>
    <cellStyle name="Обычный 72 9 5" xfId="6394" xr:uid="{00000000-0005-0000-0000-0000FA180000}"/>
    <cellStyle name="Обычный 73" xfId="6395" xr:uid="{00000000-0005-0000-0000-0000FB180000}"/>
    <cellStyle name="Обычный 73 10" xfId="6396" xr:uid="{00000000-0005-0000-0000-0000FC180000}"/>
    <cellStyle name="Обычный 73 10 2" xfId="6397" xr:uid="{00000000-0005-0000-0000-0000FD180000}"/>
    <cellStyle name="Обычный 73 10 2 2" xfId="6398" xr:uid="{00000000-0005-0000-0000-0000FE180000}"/>
    <cellStyle name="Обычный 73 10 2 2 2" xfId="6399" xr:uid="{00000000-0005-0000-0000-0000FF180000}"/>
    <cellStyle name="Обычный 73 10 2 3" xfId="6400" xr:uid="{00000000-0005-0000-0000-000000190000}"/>
    <cellStyle name="Обычный 73 10 3" xfId="6401" xr:uid="{00000000-0005-0000-0000-000001190000}"/>
    <cellStyle name="Обычный 73 10 3 2" xfId="6402" xr:uid="{00000000-0005-0000-0000-000002190000}"/>
    <cellStyle name="Обычный 73 10 4" xfId="6403" xr:uid="{00000000-0005-0000-0000-000003190000}"/>
    <cellStyle name="Обычный 73 10 5" xfId="6404" xr:uid="{00000000-0005-0000-0000-000004190000}"/>
    <cellStyle name="Обычный 73 11" xfId="6405" xr:uid="{00000000-0005-0000-0000-000005190000}"/>
    <cellStyle name="Обычный 73 11 2" xfId="6406" xr:uid="{00000000-0005-0000-0000-000006190000}"/>
    <cellStyle name="Обычный 73 11 2 2" xfId="6407" xr:uid="{00000000-0005-0000-0000-000007190000}"/>
    <cellStyle name="Обычный 73 11 2 2 2" xfId="6408" xr:uid="{00000000-0005-0000-0000-000008190000}"/>
    <cellStyle name="Обычный 73 11 2 3" xfId="6409" xr:uid="{00000000-0005-0000-0000-000009190000}"/>
    <cellStyle name="Обычный 73 11 3" xfId="6410" xr:uid="{00000000-0005-0000-0000-00000A190000}"/>
    <cellStyle name="Обычный 73 11 3 2" xfId="6411" xr:uid="{00000000-0005-0000-0000-00000B190000}"/>
    <cellStyle name="Обычный 73 11 4" xfId="6412" xr:uid="{00000000-0005-0000-0000-00000C190000}"/>
    <cellStyle name="Обычный 73 11 5" xfId="6413" xr:uid="{00000000-0005-0000-0000-00000D190000}"/>
    <cellStyle name="Обычный 73 2" xfId="6414" xr:uid="{00000000-0005-0000-0000-00000E190000}"/>
    <cellStyle name="Обычный 73 2 2" xfId="6415" xr:uid="{00000000-0005-0000-0000-00000F190000}"/>
    <cellStyle name="Обычный 73 2 2 2" xfId="6416" xr:uid="{00000000-0005-0000-0000-000010190000}"/>
    <cellStyle name="Обычный 73 2 2 2 2" xfId="6417" xr:uid="{00000000-0005-0000-0000-000011190000}"/>
    <cellStyle name="Обычный 73 2 2 3" xfId="6418" xr:uid="{00000000-0005-0000-0000-000012190000}"/>
    <cellStyle name="Обычный 73 2 3" xfId="6419" xr:uid="{00000000-0005-0000-0000-000013190000}"/>
    <cellStyle name="Обычный 73 2 3 2" xfId="6420" xr:uid="{00000000-0005-0000-0000-000014190000}"/>
    <cellStyle name="Обычный 73 2 4" xfId="6421" xr:uid="{00000000-0005-0000-0000-000015190000}"/>
    <cellStyle name="Обычный 73 2 5" xfId="6422" xr:uid="{00000000-0005-0000-0000-000016190000}"/>
    <cellStyle name="Обычный 73 3" xfId="6423" xr:uid="{00000000-0005-0000-0000-000017190000}"/>
    <cellStyle name="Обычный 73 3 2" xfId="6424" xr:uid="{00000000-0005-0000-0000-000018190000}"/>
    <cellStyle name="Обычный 73 3 2 2" xfId="6425" xr:uid="{00000000-0005-0000-0000-000019190000}"/>
    <cellStyle name="Обычный 73 3 2 2 2" xfId="6426" xr:uid="{00000000-0005-0000-0000-00001A190000}"/>
    <cellStyle name="Обычный 73 3 2 3" xfId="6427" xr:uid="{00000000-0005-0000-0000-00001B190000}"/>
    <cellStyle name="Обычный 73 3 3" xfId="6428" xr:uid="{00000000-0005-0000-0000-00001C190000}"/>
    <cellStyle name="Обычный 73 3 3 2" xfId="6429" xr:uid="{00000000-0005-0000-0000-00001D190000}"/>
    <cellStyle name="Обычный 73 3 4" xfId="6430" xr:uid="{00000000-0005-0000-0000-00001E190000}"/>
    <cellStyle name="Обычный 73 3 5" xfId="6431" xr:uid="{00000000-0005-0000-0000-00001F190000}"/>
    <cellStyle name="Обычный 73 4" xfId="6432" xr:uid="{00000000-0005-0000-0000-000020190000}"/>
    <cellStyle name="Обычный 73 4 2" xfId="6433" xr:uid="{00000000-0005-0000-0000-000021190000}"/>
    <cellStyle name="Обычный 73 4 2 2" xfId="6434" xr:uid="{00000000-0005-0000-0000-000022190000}"/>
    <cellStyle name="Обычный 73 4 2 2 2" xfId="6435" xr:uid="{00000000-0005-0000-0000-000023190000}"/>
    <cellStyle name="Обычный 73 4 2 3" xfId="6436" xr:uid="{00000000-0005-0000-0000-000024190000}"/>
    <cellStyle name="Обычный 73 4 3" xfId="6437" xr:uid="{00000000-0005-0000-0000-000025190000}"/>
    <cellStyle name="Обычный 73 4 3 2" xfId="6438" xr:uid="{00000000-0005-0000-0000-000026190000}"/>
    <cellStyle name="Обычный 73 4 4" xfId="6439" xr:uid="{00000000-0005-0000-0000-000027190000}"/>
    <cellStyle name="Обычный 73 4 5" xfId="6440" xr:uid="{00000000-0005-0000-0000-000028190000}"/>
    <cellStyle name="Обычный 73 5" xfId="6441" xr:uid="{00000000-0005-0000-0000-000029190000}"/>
    <cellStyle name="Обычный 73 5 2" xfId="6442" xr:uid="{00000000-0005-0000-0000-00002A190000}"/>
    <cellStyle name="Обычный 73 5 2 2" xfId="6443" xr:uid="{00000000-0005-0000-0000-00002B190000}"/>
    <cellStyle name="Обычный 73 5 2 2 2" xfId="6444" xr:uid="{00000000-0005-0000-0000-00002C190000}"/>
    <cellStyle name="Обычный 73 5 2 3" xfId="6445" xr:uid="{00000000-0005-0000-0000-00002D190000}"/>
    <cellStyle name="Обычный 73 5 3" xfId="6446" xr:uid="{00000000-0005-0000-0000-00002E190000}"/>
    <cellStyle name="Обычный 73 5 3 2" xfId="6447" xr:uid="{00000000-0005-0000-0000-00002F190000}"/>
    <cellStyle name="Обычный 73 5 4" xfId="6448" xr:uid="{00000000-0005-0000-0000-000030190000}"/>
    <cellStyle name="Обычный 73 5 5" xfId="6449" xr:uid="{00000000-0005-0000-0000-000031190000}"/>
    <cellStyle name="Обычный 73 6" xfId="6450" xr:uid="{00000000-0005-0000-0000-000032190000}"/>
    <cellStyle name="Обычный 73 6 2" xfId="6451" xr:uid="{00000000-0005-0000-0000-000033190000}"/>
    <cellStyle name="Обычный 73 6 2 2" xfId="6452" xr:uid="{00000000-0005-0000-0000-000034190000}"/>
    <cellStyle name="Обычный 73 6 2 2 2" xfId="6453" xr:uid="{00000000-0005-0000-0000-000035190000}"/>
    <cellStyle name="Обычный 73 6 2 3" xfId="6454" xr:uid="{00000000-0005-0000-0000-000036190000}"/>
    <cellStyle name="Обычный 73 6 3" xfId="6455" xr:uid="{00000000-0005-0000-0000-000037190000}"/>
    <cellStyle name="Обычный 73 6 3 2" xfId="6456" xr:uid="{00000000-0005-0000-0000-000038190000}"/>
    <cellStyle name="Обычный 73 6 4" xfId="6457" xr:uid="{00000000-0005-0000-0000-000039190000}"/>
    <cellStyle name="Обычный 73 6 5" xfId="6458" xr:uid="{00000000-0005-0000-0000-00003A190000}"/>
    <cellStyle name="Обычный 73 7" xfId="6459" xr:uid="{00000000-0005-0000-0000-00003B190000}"/>
    <cellStyle name="Обычный 73 7 2" xfId="6460" xr:uid="{00000000-0005-0000-0000-00003C190000}"/>
    <cellStyle name="Обычный 73 7 2 2" xfId="6461" xr:uid="{00000000-0005-0000-0000-00003D190000}"/>
    <cellStyle name="Обычный 73 7 2 2 2" xfId="6462" xr:uid="{00000000-0005-0000-0000-00003E190000}"/>
    <cellStyle name="Обычный 73 7 2 3" xfId="6463" xr:uid="{00000000-0005-0000-0000-00003F190000}"/>
    <cellStyle name="Обычный 73 7 3" xfId="6464" xr:uid="{00000000-0005-0000-0000-000040190000}"/>
    <cellStyle name="Обычный 73 7 3 2" xfId="6465" xr:uid="{00000000-0005-0000-0000-000041190000}"/>
    <cellStyle name="Обычный 73 7 4" xfId="6466" xr:uid="{00000000-0005-0000-0000-000042190000}"/>
    <cellStyle name="Обычный 73 7 5" xfId="6467" xr:uid="{00000000-0005-0000-0000-000043190000}"/>
    <cellStyle name="Обычный 73 8" xfId="6468" xr:uid="{00000000-0005-0000-0000-000044190000}"/>
    <cellStyle name="Обычный 73 8 2" xfId="6469" xr:uid="{00000000-0005-0000-0000-000045190000}"/>
    <cellStyle name="Обычный 73 8 2 2" xfId="6470" xr:uid="{00000000-0005-0000-0000-000046190000}"/>
    <cellStyle name="Обычный 73 8 2 2 2" xfId="6471" xr:uid="{00000000-0005-0000-0000-000047190000}"/>
    <cellStyle name="Обычный 73 8 2 3" xfId="6472" xr:uid="{00000000-0005-0000-0000-000048190000}"/>
    <cellStyle name="Обычный 73 8 3" xfId="6473" xr:uid="{00000000-0005-0000-0000-000049190000}"/>
    <cellStyle name="Обычный 73 8 3 2" xfId="6474" xr:uid="{00000000-0005-0000-0000-00004A190000}"/>
    <cellStyle name="Обычный 73 8 4" xfId="6475" xr:uid="{00000000-0005-0000-0000-00004B190000}"/>
    <cellStyle name="Обычный 73 8 5" xfId="6476" xr:uid="{00000000-0005-0000-0000-00004C190000}"/>
    <cellStyle name="Обычный 73 9" xfId="6477" xr:uid="{00000000-0005-0000-0000-00004D190000}"/>
    <cellStyle name="Обычный 73 9 2" xfId="6478" xr:uid="{00000000-0005-0000-0000-00004E190000}"/>
    <cellStyle name="Обычный 73 9 2 2" xfId="6479" xr:uid="{00000000-0005-0000-0000-00004F190000}"/>
    <cellStyle name="Обычный 73 9 2 2 2" xfId="6480" xr:uid="{00000000-0005-0000-0000-000050190000}"/>
    <cellStyle name="Обычный 73 9 2 3" xfId="6481" xr:uid="{00000000-0005-0000-0000-000051190000}"/>
    <cellStyle name="Обычный 73 9 3" xfId="6482" xr:uid="{00000000-0005-0000-0000-000052190000}"/>
    <cellStyle name="Обычный 73 9 3 2" xfId="6483" xr:uid="{00000000-0005-0000-0000-000053190000}"/>
    <cellStyle name="Обычный 73 9 4" xfId="6484" xr:uid="{00000000-0005-0000-0000-000054190000}"/>
    <cellStyle name="Обычный 73 9 5" xfId="6485" xr:uid="{00000000-0005-0000-0000-000055190000}"/>
    <cellStyle name="Обычный 74" xfId="6486" xr:uid="{00000000-0005-0000-0000-000056190000}"/>
    <cellStyle name="Обычный 74 10" xfId="6487" xr:uid="{00000000-0005-0000-0000-000057190000}"/>
    <cellStyle name="Обычный 74 10 2" xfId="6488" xr:uid="{00000000-0005-0000-0000-000058190000}"/>
    <cellStyle name="Обычный 74 10 2 2" xfId="6489" xr:uid="{00000000-0005-0000-0000-000059190000}"/>
    <cellStyle name="Обычный 74 10 2 2 2" xfId="6490" xr:uid="{00000000-0005-0000-0000-00005A190000}"/>
    <cellStyle name="Обычный 74 10 2 3" xfId="6491" xr:uid="{00000000-0005-0000-0000-00005B190000}"/>
    <cellStyle name="Обычный 74 10 3" xfId="6492" xr:uid="{00000000-0005-0000-0000-00005C190000}"/>
    <cellStyle name="Обычный 74 10 3 2" xfId="6493" xr:uid="{00000000-0005-0000-0000-00005D190000}"/>
    <cellStyle name="Обычный 74 10 4" xfId="6494" xr:uid="{00000000-0005-0000-0000-00005E190000}"/>
    <cellStyle name="Обычный 74 10 5" xfId="6495" xr:uid="{00000000-0005-0000-0000-00005F190000}"/>
    <cellStyle name="Обычный 74 11" xfId="6496" xr:uid="{00000000-0005-0000-0000-000060190000}"/>
    <cellStyle name="Обычный 74 11 2" xfId="6497" xr:uid="{00000000-0005-0000-0000-000061190000}"/>
    <cellStyle name="Обычный 74 11 2 2" xfId="6498" xr:uid="{00000000-0005-0000-0000-000062190000}"/>
    <cellStyle name="Обычный 74 11 2 2 2" xfId="6499" xr:uid="{00000000-0005-0000-0000-000063190000}"/>
    <cellStyle name="Обычный 74 11 2 3" xfId="6500" xr:uid="{00000000-0005-0000-0000-000064190000}"/>
    <cellStyle name="Обычный 74 11 3" xfId="6501" xr:uid="{00000000-0005-0000-0000-000065190000}"/>
    <cellStyle name="Обычный 74 11 3 2" xfId="6502" xr:uid="{00000000-0005-0000-0000-000066190000}"/>
    <cellStyle name="Обычный 74 11 4" xfId="6503" xr:uid="{00000000-0005-0000-0000-000067190000}"/>
    <cellStyle name="Обычный 74 11 5" xfId="6504" xr:uid="{00000000-0005-0000-0000-000068190000}"/>
    <cellStyle name="Обычный 74 12" xfId="6505" xr:uid="{00000000-0005-0000-0000-000069190000}"/>
    <cellStyle name="Обычный 74 12 2" xfId="6506" xr:uid="{00000000-0005-0000-0000-00006A190000}"/>
    <cellStyle name="Обычный 74 12 2 2" xfId="6507" xr:uid="{00000000-0005-0000-0000-00006B190000}"/>
    <cellStyle name="Обычный 74 12 2 2 2" xfId="6508" xr:uid="{00000000-0005-0000-0000-00006C190000}"/>
    <cellStyle name="Обычный 74 12 2 3" xfId="6509" xr:uid="{00000000-0005-0000-0000-00006D190000}"/>
    <cellStyle name="Обычный 74 12 3" xfId="6510" xr:uid="{00000000-0005-0000-0000-00006E190000}"/>
    <cellStyle name="Обычный 74 12 3 2" xfId="6511" xr:uid="{00000000-0005-0000-0000-00006F190000}"/>
    <cellStyle name="Обычный 74 12 4" xfId="6512" xr:uid="{00000000-0005-0000-0000-000070190000}"/>
    <cellStyle name="Обычный 74 12 5" xfId="6513" xr:uid="{00000000-0005-0000-0000-000071190000}"/>
    <cellStyle name="Обычный 74 13" xfId="6514" xr:uid="{00000000-0005-0000-0000-000072190000}"/>
    <cellStyle name="Обычный 74 13 2" xfId="6515" xr:uid="{00000000-0005-0000-0000-000073190000}"/>
    <cellStyle name="Обычный 74 13 2 2" xfId="6516" xr:uid="{00000000-0005-0000-0000-000074190000}"/>
    <cellStyle name="Обычный 74 13 2 2 2" xfId="6517" xr:uid="{00000000-0005-0000-0000-000075190000}"/>
    <cellStyle name="Обычный 74 13 2 3" xfId="6518" xr:uid="{00000000-0005-0000-0000-000076190000}"/>
    <cellStyle name="Обычный 74 13 3" xfId="6519" xr:uid="{00000000-0005-0000-0000-000077190000}"/>
    <cellStyle name="Обычный 74 13 3 2" xfId="6520" xr:uid="{00000000-0005-0000-0000-000078190000}"/>
    <cellStyle name="Обычный 74 13 4" xfId="6521" xr:uid="{00000000-0005-0000-0000-000079190000}"/>
    <cellStyle name="Обычный 74 13 5" xfId="6522" xr:uid="{00000000-0005-0000-0000-00007A190000}"/>
    <cellStyle name="Обычный 74 2" xfId="6523" xr:uid="{00000000-0005-0000-0000-00007B190000}"/>
    <cellStyle name="Обычный 74 2 2" xfId="6524" xr:uid="{00000000-0005-0000-0000-00007C190000}"/>
    <cellStyle name="Обычный 74 2 2 2" xfId="6525" xr:uid="{00000000-0005-0000-0000-00007D190000}"/>
    <cellStyle name="Обычный 74 2 2 2 2" xfId="6526" xr:uid="{00000000-0005-0000-0000-00007E190000}"/>
    <cellStyle name="Обычный 74 2 2 3" xfId="6527" xr:uid="{00000000-0005-0000-0000-00007F190000}"/>
    <cellStyle name="Обычный 74 2 3" xfId="6528" xr:uid="{00000000-0005-0000-0000-000080190000}"/>
    <cellStyle name="Обычный 74 2 3 2" xfId="6529" xr:uid="{00000000-0005-0000-0000-000081190000}"/>
    <cellStyle name="Обычный 74 2 4" xfId="6530" xr:uid="{00000000-0005-0000-0000-000082190000}"/>
    <cellStyle name="Обычный 74 2 5" xfId="6531" xr:uid="{00000000-0005-0000-0000-000083190000}"/>
    <cellStyle name="Обычный 74 3" xfId="6532" xr:uid="{00000000-0005-0000-0000-000084190000}"/>
    <cellStyle name="Обычный 74 3 2" xfId="6533" xr:uid="{00000000-0005-0000-0000-000085190000}"/>
    <cellStyle name="Обычный 74 3 2 2" xfId="6534" xr:uid="{00000000-0005-0000-0000-000086190000}"/>
    <cellStyle name="Обычный 74 3 2 2 2" xfId="6535" xr:uid="{00000000-0005-0000-0000-000087190000}"/>
    <cellStyle name="Обычный 74 3 2 3" xfId="6536" xr:uid="{00000000-0005-0000-0000-000088190000}"/>
    <cellStyle name="Обычный 74 3 3" xfId="6537" xr:uid="{00000000-0005-0000-0000-000089190000}"/>
    <cellStyle name="Обычный 74 3 3 2" xfId="6538" xr:uid="{00000000-0005-0000-0000-00008A190000}"/>
    <cellStyle name="Обычный 74 3 4" xfId="6539" xr:uid="{00000000-0005-0000-0000-00008B190000}"/>
    <cellStyle name="Обычный 74 3 5" xfId="6540" xr:uid="{00000000-0005-0000-0000-00008C190000}"/>
    <cellStyle name="Обычный 74 4" xfId="6541" xr:uid="{00000000-0005-0000-0000-00008D190000}"/>
    <cellStyle name="Обычный 74 4 2" xfId="6542" xr:uid="{00000000-0005-0000-0000-00008E190000}"/>
    <cellStyle name="Обычный 74 4 2 2" xfId="6543" xr:uid="{00000000-0005-0000-0000-00008F190000}"/>
    <cellStyle name="Обычный 74 4 2 2 2" xfId="6544" xr:uid="{00000000-0005-0000-0000-000090190000}"/>
    <cellStyle name="Обычный 74 4 2 3" xfId="6545" xr:uid="{00000000-0005-0000-0000-000091190000}"/>
    <cellStyle name="Обычный 74 4 3" xfId="6546" xr:uid="{00000000-0005-0000-0000-000092190000}"/>
    <cellStyle name="Обычный 74 4 3 2" xfId="6547" xr:uid="{00000000-0005-0000-0000-000093190000}"/>
    <cellStyle name="Обычный 74 4 4" xfId="6548" xr:uid="{00000000-0005-0000-0000-000094190000}"/>
    <cellStyle name="Обычный 74 4 5" xfId="6549" xr:uid="{00000000-0005-0000-0000-000095190000}"/>
    <cellStyle name="Обычный 74 5" xfId="6550" xr:uid="{00000000-0005-0000-0000-000096190000}"/>
    <cellStyle name="Обычный 74 5 2" xfId="6551" xr:uid="{00000000-0005-0000-0000-000097190000}"/>
    <cellStyle name="Обычный 74 5 2 2" xfId="6552" xr:uid="{00000000-0005-0000-0000-000098190000}"/>
    <cellStyle name="Обычный 74 5 2 2 2" xfId="6553" xr:uid="{00000000-0005-0000-0000-000099190000}"/>
    <cellStyle name="Обычный 74 5 2 3" xfId="6554" xr:uid="{00000000-0005-0000-0000-00009A190000}"/>
    <cellStyle name="Обычный 74 5 3" xfId="6555" xr:uid="{00000000-0005-0000-0000-00009B190000}"/>
    <cellStyle name="Обычный 74 5 3 2" xfId="6556" xr:uid="{00000000-0005-0000-0000-00009C190000}"/>
    <cellStyle name="Обычный 74 5 4" xfId="6557" xr:uid="{00000000-0005-0000-0000-00009D190000}"/>
    <cellStyle name="Обычный 74 5 5" xfId="6558" xr:uid="{00000000-0005-0000-0000-00009E190000}"/>
    <cellStyle name="Обычный 74 6" xfId="6559" xr:uid="{00000000-0005-0000-0000-00009F190000}"/>
    <cellStyle name="Обычный 74 6 2" xfId="6560" xr:uid="{00000000-0005-0000-0000-0000A0190000}"/>
    <cellStyle name="Обычный 74 6 2 2" xfId="6561" xr:uid="{00000000-0005-0000-0000-0000A1190000}"/>
    <cellStyle name="Обычный 74 6 2 2 2" xfId="6562" xr:uid="{00000000-0005-0000-0000-0000A2190000}"/>
    <cellStyle name="Обычный 74 6 2 3" xfId="6563" xr:uid="{00000000-0005-0000-0000-0000A3190000}"/>
    <cellStyle name="Обычный 74 6 3" xfId="6564" xr:uid="{00000000-0005-0000-0000-0000A4190000}"/>
    <cellStyle name="Обычный 74 6 3 2" xfId="6565" xr:uid="{00000000-0005-0000-0000-0000A5190000}"/>
    <cellStyle name="Обычный 74 6 4" xfId="6566" xr:uid="{00000000-0005-0000-0000-0000A6190000}"/>
    <cellStyle name="Обычный 74 6 5" xfId="6567" xr:uid="{00000000-0005-0000-0000-0000A7190000}"/>
    <cellStyle name="Обычный 74 7" xfId="6568" xr:uid="{00000000-0005-0000-0000-0000A8190000}"/>
    <cellStyle name="Обычный 74 7 2" xfId="6569" xr:uid="{00000000-0005-0000-0000-0000A9190000}"/>
    <cellStyle name="Обычный 74 7 2 2" xfId="6570" xr:uid="{00000000-0005-0000-0000-0000AA190000}"/>
    <cellStyle name="Обычный 74 7 2 2 2" xfId="6571" xr:uid="{00000000-0005-0000-0000-0000AB190000}"/>
    <cellStyle name="Обычный 74 7 2 3" xfId="6572" xr:uid="{00000000-0005-0000-0000-0000AC190000}"/>
    <cellStyle name="Обычный 74 7 3" xfId="6573" xr:uid="{00000000-0005-0000-0000-0000AD190000}"/>
    <cellStyle name="Обычный 74 7 3 2" xfId="6574" xr:uid="{00000000-0005-0000-0000-0000AE190000}"/>
    <cellStyle name="Обычный 74 7 4" xfId="6575" xr:uid="{00000000-0005-0000-0000-0000AF190000}"/>
    <cellStyle name="Обычный 74 7 5" xfId="6576" xr:uid="{00000000-0005-0000-0000-0000B0190000}"/>
    <cellStyle name="Обычный 74 8" xfId="6577" xr:uid="{00000000-0005-0000-0000-0000B1190000}"/>
    <cellStyle name="Обычный 74 8 2" xfId="6578" xr:uid="{00000000-0005-0000-0000-0000B2190000}"/>
    <cellStyle name="Обычный 74 8 2 2" xfId="6579" xr:uid="{00000000-0005-0000-0000-0000B3190000}"/>
    <cellStyle name="Обычный 74 8 2 2 2" xfId="6580" xr:uid="{00000000-0005-0000-0000-0000B4190000}"/>
    <cellStyle name="Обычный 74 8 2 3" xfId="6581" xr:uid="{00000000-0005-0000-0000-0000B5190000}"/>
    <cellStyle name="Обычный 74 8 3" xfId="6582" xr:uid="{00000000-0005-0000-0000-0000B6190000}"/>
    <cellStyle name="Обычный 74 8 3 2" xfId="6583" xr:uid="{00000000-0005-0000-0000-0000B7190000}"/>
    <cellStyle name="Обычный 74 8 4" xfId="6584" xr:uid="{00000000-0005-0000-0000-0000B8190000}"/>
    <cellStyle name="Обычный 74 8 5" xfId="6585" xr:uid="{00000000-0005-0000-0000-0000B9190000}"/>
    <cellStyle name="Обычный 74 9" xfId="6586" xr:uid="{00000000-0005-0000-0000-0000BA190000}"/>
    <cellStyle name="Обычный 74 9 2" xfId="6587" xr:uid="{00000000-0005-0000-0000-0000BB190000}"/>
    <cellStyle name="Обычный 74 9 2 2" xfId="6588" xr:uid="{00000000-0005-0000-0000-0000BC190000}"/>
    <cellStyle name="Обычный 74 9 2 2 2" xfId="6589" xr:uid="{00000000-0005-0000-0000-0000BD190000}"/>
    <cellStyle name="Обычный 74 9 2 3" xfId="6590" xr:uid="{00000000-0005-0000-0000-0000BE190000}"/>
    <cellStyle name="Обычный 74 9 3" xfId="6591" xr:uid="{00000000-0005-0000-0000-0000BF190000}"/>
    <cellStyle name="Обычный 74 9 3 2" xfId="6592" xr:uid="{00000000-0005-0000-0000-0000C0190000}"/>
    <cellStyle name="Обычный 74 9 4" xfId="6593" xr:uid="{00000000-0005-0000-0000-0000C1190000}"/>
    <cellStyle name="Обычный 74 9 5" xfId="6594" xr:uid="{00000000-0005-0000-0000-0000C2190000}"/>
    <cellStyle name="Обычный 75" xfId="6595" xr:uid="{00000000-0005-0000-0000-0000C3190000}"/>
    <cellStyle name="Обычный 75 10" xfId="6596" xr:uid="{00000000-0005-0000-0000-0000C4190000}"/>
    <cellStyle name="Обычный 75 10 2" xfId="6597" xr:uid="{00000000-0005-0000-0000-0000C5190000}"/>
    <cellStyle name="Обычный 75 10 2 2" xfId="6598" xr:uid="{00000000-0005-0000-0000-0000C6190000}"/>
    <cellStyle name="Обычный 75 10 2 2 2" xfId="6599" xr:uid="{00000000-0005-0000-0000-0000C7190000}"/>
    <cellStyle name="Обычный 75 10 2 3" xfId="6600" xr:uid="{00000000-0005-0000-0000-0000C8190000}"/>
    <cellStyle name="Обычный 75 10 3" xfId="6601" xr:uid="{00000000-0005-0000-0000-0000C9190000}"/>
    <cellStyle name="Обычный 75 10 3 2" xfId="6602" xr:uid="{00000000-0005-0000-0000-0000CA190000}"/>
    <cellStyle name="Обычный 75 10 4" xfId="6603" xr:uid="{00000000-0005-0000-0000-0000CB190000}"/>
    <cellStyle name="Обычный 75 10 5" xfId="6604" xr:uid="{00000000-0005-0000-0000-0000CC190000}"/>
    <cellStyle name="Обычный 75 2" xfId="6605" xr:uid="{00000000-0005-0000-0000-0000CD190000}"/>
    <cellStyle name="Обычный 75 2 2" xfId="6606" xr:uid="{00000000-0005-0000-0000-0000CE190000}"/>
    <cellStyle name="Обычный 75 2 2 2" xfId="6607" xr:uid="{00000000-0005-0000-0000-0000CF190000}"/>
    <cellStyle name="Обычный 75 2 2 2 2" xfId="6608" xr:uid="{00000000-0005-0000-0000-0000D0190000}"/>
    <cellStyle name="Обычный 75 2 2 3" xfId="6609" xr:uid="{00000000-0005-0000-0000-0000D1190000}"/>
    <cellStyle name="Обычный 75 2 3" xfId="6610" xr:uid="{00000000-0005-0000-0000-0000D2190000}"/>
    <cellStyle name="Обычный 75 2 3 2" xfId="6611" xr:uid="{00000000-0005-0000-0000-0000D3190000}"/>
    <cellStyle name="Обычный 75 2 4" xfId="6612" xr:uid="{00000000-0005-0000-0000-0000D4190000}"/>
    <cellStyle name="Обычный 75 2 5" xfId="6613" xr:uid="{00000000-0005-0000-0000-0000D5190000}"/>
    <cellStyle name="Обычный 75 3" xfId="6614" xr:uid="{00000000-0005-0000-0000-0000D6190000}"/>
    <cellStyle name="Обычный 75 3 2" xfId="6615" xr:uid="{00000000-0005-0000-0000-0000D7190000}"/>
    <cellStyle name="Обычный 75 3 2 2" xfId="6616" xr:uid="{00000000-0005-0000-0000-0000D8190000}"/>
    <cellStyle name="Обычный 75 3 2 2 2" xfId="6617" xr:uid="{00000000-0005-0000-0000-0000D9190000}"/>
    <cellStyle name="Обычный 75 3 2 3" xfId="6618" xr:uid="{00000000-0005-0000-0000-0000DA190000}"/>
    <cellStyle name="Обычный 75 3 3" xfId="6619" xr:uid="{00000000-0005-0000-0000-0000DB190000}"/>
    <cellStyle name="Обычный 75 3 3 2" xfId="6620" xr:uid="{00000000-0005-0000-0000-0000DC190000}"/>
    <cellStyle name="Обычный 75 3 4" xfId="6621" xr:uid="{00000000-0005-0000-0000-0000DD190000}"/>
    <cellStyle name="Обычный 75 3 5" xfId="6622" xr:uid="{00000000-0005-0000-0000-0000DE190000}"/>
    <cellStyle name="Обычный 75 4" xfId="6623" xr:uid="{00000000-0005-0000-0000-0000DF190000}"/>
    <cellStyle name="Обычный 75 4 2" xfId="6624" xr:uid="{00000000-0005-0000-0000-0000E0190000}"/>
    <cellStyle name="Обычный 75 4 2 2" xfId="6625" xr:uid="{00000000-0005-0000-0000-0000E1190000}"/>
    <cellStyle name="Обычный 75 4 2 2 2" xfId="6626" xr:uid="{00000000-0005-0000-0000-0000E2190000}"/>
    <cellStyle name="Обычный 75 4 2 3" xfId="6627" xr:uid="{00000000-0005-0000-0000-0000E3190000}"/>
    <cellStyle name="Обычный 75 4 3" xfId="6628" xr:uid="{00000000-0005-0000-0000-0000E4190000}"/>
    <cellStyle name="Обычный 75 4 3 2" xfId="6629" xr:uid="{00000000-0005-0000-0000-0000E5190000}"/>
    <cellStyle name="Обычный 75 4 4" xfId="6630" xr:uid="{00000000-0005-0000-0000-0000E6190000}"/>
    <cellStyle name="Обычный 75 4 5" xfId="6631" xr:uid="{00000000-0005-0000-0000-0000E7190000}"/>
    <cellStyle name="Обычный 75 5" xfId="6632" xr:uid="{00000000-0005-0000-0000-0000E8190000}"/>
    <cellStyle name="Обычный 75 5 2" xfId="6633" xr:uid="{00000000-0005-0000-0000-0000E9190000}"/>
    <cellStyle name="Обычный 75 5 2 2" xfId="6634" xr:uid="{00000000-0005-0000-0000-0000EA190000}"/>
    <cellStyle name="Обычный 75 5 2 2 2" xfId="6635" xr:uid="{00000000-0005-0000-0000-0000EB190000}"/>
    <cellStyle name="Обычный 75 5 2 3" xfId="6636" xr:uid="{00000000-0005-0000-0000-0000EC190000}"/>
    <cellStyle name="Обычный 75 5 3" xfId="6637" xr:uid="{00000000-0005-0000-0000-0000ED190000}"/>
    <cellStyle name="Обычный 75 5 3 2" xfId="6638" xr:uid="{00000000-0005-0000-0000-0000EE190000}"/>
    <cellStyle name="Обычный 75 5 4" xfId="6639" xr:uid="{00000000-0005-0000-0000-0000EF190000}"/>
    <cellStyle name="Обычный 75 5 5" xfId="6640" xr:uid="{00000000-0005-0000-0000-0000F0190000}"/>
    <cellStyle name="Обычный 75 6" xfId="6641" xr:uid="{00000000-0005-0000-0000-0000F1190000}"/>
    <cellStyle name="Обычный 75 6 2" xfId="6642" xr:uid="{00000000-0005-0000-0000-0000F2190000}"/>
    <cellStyle name="Обычный 75 6 2 2" xfId="6643" xr:uid="{00000000-0005-0000-0000-0000F3190000}"/>
    <cellStyle name="Обычный 75 6 2 2 2" xfId="6644" xr:uid="{00000000-0005-0000-0000-0000F4190000}"/>
    <cellStyle name="Обычный 75 6 2 3" xfId="6645" xr:uid="{00000000-0005-0000-0000-0000F5190000}"/>
    <cellStyle name="Обычный 75 6 3" xfId="6646" xr:uid="{00000000-0005-0000-0000-0000F6190000}"/>
    <cellStyle name="Обычный 75 6 3 2" xfId="6647" xr:uid="{00000000-0005-0000-0000-0000F7190000}"/>
    <cellStyle name="Обычный 75 6 4" xfId="6648" xr:uid="{00000000-0005-0000-0000-0000F8190000}"/>
    <cellStyle name="Обычный 75 6 5" xfId="6649" xr:uid="{00000000-0005-0000-0000-0000F9190000}"/>
    <cellStyle name="Обычный 75 7" xfId="6650" xr:uid="{00000000-0005-0000-0000-0000FA190000}"/>
    <cellStyle name="Обычный 75 7 2" xfId="6651" xr:uid="{00000000-0005-0000-0000-0000FB190000}"/>
    <cellStyle name="Обычный 75 7 2 2" xfId="6652" xr:uid="{00000000-0005-0000-0000-0000FC190000}"/>
    <cellStyle name="Обычный 75 7 2 2 2" xfId="6653" xr:uid="{00000000-0005-0000-0000-0000FD190000}"/>
    <cellStyle name="Обычный 75 7 2 3" xfId="6654" xr:uid="{00000000-0005-0000-0000-0000FE190000}"/>
    <cellStyle name="Обычный 75 7 3" xfId="6655" xr:uid="{00000000-0005-0000-0000-0000FF190000}"/>
    <cellStyle name="Обычный 75 7 3 2" xfId="6656" xr:uid="{00000000-0005-0000-0000-0000001A0000}"/>
    <cellStyle name="Обычный 75 7 4" xfId="6657" xr:uid="{00000000-0005-0000-0000-0000011A0000}"/>
    <cellStyle name="Обычный 75 7 5" xfId="6658" xr:uid="{00000000-0005-0000-0000-0000021A0000}"/>
    <cellStyle name="Обычный 75 8" xfId="6659" xr:uid="{00000000-0005-0000-0000-0000031A0000}"/>
    <cellStyle name="Обычный 75 8 2" xfId="6660" xr:uid="{00000000-0005-0000-0000-0000041A0000}"/>
    <cellStyle name="Обычный 75 8 2 2" xfId="6661" xr:uid="{00000000-0005-0000-0000-0000051A0000}"/>
    <cellStyle name="Обычный 75 8 2 2 2" xfId="6662" xr:uid="{00000000-0005-0000-0000-0000061A0000}"/>
    <cellStyle name="Обычный 75 8 2 3" xfId="6663" xr:uid="{00000000-0005-0000-0000-0000071A0000}"/>
    <cellStyle name="Обычный 75 8 3" xfId="6664" xr:uid="{00000000-0005-0000-0000-0000081A0000}"/>
    <cellStyle name="Обычный 75 8 3 2" xfId="6665" xr:uid="{00000000-0005-0000-0000-0000091A0000}"/>
    <cellStyle name="Обычный 75 8 4" xfId="6666" xr:uid="{00000000-0005-0000-0000-00000A1A0000}"/>
    <cellStyle name="Обычный 75 8 5" xfId="6667" xr:uid="{00000000-0005-0000-0000-00000B1A0000}"/>
    <cellStyle name="Обычный 75 9" xfId="6668" xr:uid="{00000000-0005-0000-0000-00000C1A0000}"/>
    <cellStyle name="Обычный 75 9 2" xfId="6669" xr:uid="{00000000-0005-0000-0000-00000D1A0000}"/>
    <cellStyle name="Обычный 75 9 2 2" xfId="6670" xr:uid="{00000000-0005-0000-0000-00000E1A0000}"/>
    <cellStyle name="Обычный 75 9 2 2 2" xfId="6671" xr:uid="{00000000-0005-0000-0000-00000F1A0000}"/>
    <cellStyle name="Обычный 75 9 2 3" xfId="6672" xr:uid="{00000000-0005-0000-0000-0000101A0000}"/>
    <cellStyle name="Обычный 75 9 3" xfId="6673" xr:uid="{00000000-0005-0000-0000-0000111A0000}"/>
    <cellStyle name="Обычный 75 9 3 2" xfId="6674" xr:uid="{00000000-0005-0000-0000-0000121A0000}"/>
    <cellStyle name="Обычный 75 9 4" xfId="6675" xr:uid="{00000000-0005-0000-0000-0000131A0000}"/>
    <cellStyle name="Обычный 75 9 5" xfId="6676" xr:uid="{00000000-0005-0000-0000-0000141A0000}"/>
    <cellStyle name="Обычный 76" xfId="6677" xr:uid="{00000000-0005-0000-0000-0000151A0000}"/>
    <cellStyle name="Обычный 76 10" xfId="6678" xr:uid="{00000000-0005-0000-0000-0000161A0000}"/>
    <cellStyle name="Обычный 76 10 2" xfId="6679" xr:uid="{00000000-0005-0000-0000-0000171A0000}"/>
    <cellStyle name="Обычный 76 10 2 2" xfId="6680" xr:uid="{00000000-0005-0000-0000-0000181A0000}"/>
    <cellStyle name="Обычный 76 10 2 2 2" xfId="6681" xr:uid="{00000000-0005-0000-0000-0000191A0000}"/>
    <cellStyle name="Обычный 76 10 2 3" xfId="6682" xr:uid="{00000000-0005-0000-0000-00001A1A0000}"/>
    <cellStyle name="Обычный 76 10 3" xfId="6683" xr:uid="{00000000-0005-0000-0000-00001B1A0000}"/>
    <cellStyle name="Обычный 76 10 3 2" xfId="6684" xr:uid="{00000000-0005-0000-0000-00001C1A0000}"/>
    <cellStyle name="Обычный 76 10 4" xfId="6685" xr:uid="{00000000-0005-0000-0000-00001D1A0000}"/>
    <cellStyle name="Обычный 76 10 5" xfId="6686" xr:uid="{00000000-0005-0000-0000-00001E1A0000}"/>
    <cellStyle name="Обычный 76 2" xfId="6687" xr:uid="{00000000-0005-0000-0000-00001F1A0000}"/>
    <cellStyle name="Обычный 76 2 2" xfId="6688" xr:uid="{00000000-0005-0000-0000-0000201A0000}"/>
    <cellStyle name="Обычный 76 2 2 2" xfId="6689" xr:uid="{00000000-0005-0000-0000-0000211A0000}"/>
    <cellStyle name="Обычный 76 2 2 2 2" xfId="6690" xr:uid="{00000000-0005-0000-0000-0000221A0000}"/>
    <cellStyle name="Обычный 76 2 2 3" xfId="6691" xr:uid="{00000000-0005-0000-0000-0000231A0000}"/>
    <cellStyle name="Обычный 76 2 3" xfId="6692" xr:uid="{00000000-0005-0000-0000-0000241A0000}"/>
    <cellStyle name="Обычный 76 2 3 2" xfId="6693" xr:uid="{00000000-0005-0000-0000-0000251A0000}"/>
    <cellStyle name="Обычный 76 2 4" xfId="6694" xr:uid="{00000000-0005-0000-0000-0000261A0000}"/>
    <cellStyle name="Обычный 76 2 5" xfId="6695" xr:uid="{00000000-0005-0000-0000-0000271A0000}"/>
    <cellStyle name="Обычный 76 3" xfId="6696" xr:uid="{00000000-0005-0000-0000-0000281A0000}"/>
    <cellStyle name="Обычный 76 3 2" xfId="6697" xr:uid="{00000000-0005-0000-0000-0000291A0000}"/>
    <cellStyle name="Обычный 76 3 2 2" xfId="6698" xr:uid="{00000000-0005-0000-0000-00002A1A0000}"/>
    <cellStyle name="Обычный 76 3 2 2 2" xfId="6699" xr:uid="{00000000-0005-0000-0000-00002B1A0000}"/>
    <cellStyle name="Обычный 76 3 2 3" xfId="6700" xr:uid="{00000000-0005-0000-0000-00002C1A0000}"/>
    <cellStyle name="Обычный 76 3 3" xfId="6701" xr:uid="{00000000-0005-0000-0000-00002D1A0000}"/>
    <cellStyle name="Обычный 76 3 3 2" xfId="6702" xr:uid="{00000000-0005-0000-0000-00002E1A0000}"/>
    <cellStyle name="Обычный 76 3 4" xfId="6703" xr:uid="{00000000-0005-0000-0000-00002F1A0000}"/>
    <cellStyle name="Обычный 76 3 5" xfId="6704" xr:uid="{00000000-0005-0000-0000-0000301A0000}"/>
    <cellStyle name="Обычный 76 4" xfId="6705" xr:uid="{00000000-0005-0000-0000-0000311A0000}"/>
    <cellStyle name="Обычный 76 4 2" xfId="6706" xr:uid="{00000000-0005-0000-0000-0000321A0000}"/>
    <cellStyle name="Обычный 76 4 2 2" xfId="6707" xr:uid="{00000000-0005-0000-0000-0000331A0000}"/>
    <cellStyle name="Обычный 76 4 2 2 2" xfId="6708" xr:uid="{00000000-0005-0000-0000-0000341A0000}"/>
    <cellStyle name="Обычный 76 4 2 3" xfId="6709" xr:uid="{00000000-0005-0000-0000-0000351A0000}"/>
    <cellStyle name="Обычный 76 4 3" xfId="6710" xr:uid="{00000000-0005-0000-0000-0000361A0000}"/>
    <cellStyle name="Обычный 76 4 3 2" xfId="6711" xr:uid="{00000000-0005-0000-0000-0000371A0000}"/>
    <cellStyle name="Обычный 76 4 4" xfId="6712" xr:uid="{00000000-0005-0000-0000-0000381A0000}"/>
    <cellStyle name="Обычный 76 4 5" xfId="6713" xr:uid="{00000000-0005-0000-0000-0000391A0000}"/>
    <cellStyle name="Обычный 76 5" xfId="6714" xr:uid="{00000000-0005-0000-0000-00003A1A0000}"/>
    <cellStyle name="Обычный 76 5 2" xfId="6715" xr:uid="{00000000-0005-0000-0000-00003B1A0000}"/>
    <cellStyle name="Обычный 76 5 2 2" xfId="6716" xr:uid="{00000000-0005-0000-0000-00003C1A0000}"/>
    <cellStyle name="Обычный 76 5 2 2 2" xfId="6717" xr:uid="{00000000-0005-0000-0000-00003D1A0000}"/>
    <cellStyle name="Обычный 76 5 2 3" xfId="6718" xr:uid="{00000000-0005-0000-0000-00003E1A0000}"/>
    <cellStyle name="Обычный 76 5 3" xfId="6719" xr:uid="{00000000-0005-0000-0000-00003F1A0000}"/>
    <cellStyle name="Обычный 76 5 3 2" xfId="6720" xr:uid="{00000000-0005-0000-0000-0000401A0000}"/>
    <cellStyle name="Обычный 76 5 4" xfId="6721" xr:uid="{00000000-0005-0000-0000-0000411A0000}"/>
    <cellStyle name="Обычный 76 5 5" xfId="6722" xr:uid="{00000000-0005-0000-0000-0000421A0000}"/>
    <cellStyle name="Обычный 76 6" xfId="6723" xr:uid="{00000000-0005-0000-0000-0000431A0000}"/>
    <cellStyle name="Обычный 76 6 2" xfId="6724" xr:uid="{00000000-0005-0000-0000-0000441A0000}"/>
    <cellStyle name="Обычный 76 6 2 2" xfId="6725" xr:uid="{00000000-0005-0000-0000-0000451A0000}"/>
    <cellStyle name="Обычный 76 6 2 2 2" xfId="6726" xr:uid="{00000000-0005-0000-0000-0000461A0000}"/>
    <cellStyle name="Обычный 76 6 2 3" xfId="6727" xr:uid="{00000000-0005-0000-0000-0000471A0000}"/>
    <cellStyle name="Обычный 76 6 3" xfId="6728" xr:uid="{00000000-0005-0000-0000-0000481A0000}"/>
    <cellStyle name="Обычный 76 6 3 2" xfId="6729" xr:uid="{00000000-0005-0000-0000-0000491A0000}"/>
    <cellStyle name="Обычный 76 6 4" xfId="6730" xr:uid="{00000000-0005-0000-0000-00004A1A0000}"/>
    <cellStyle name="Обычный 76 6 5" xfId="6731" xr:uid="{00000000-0005-0000-0000-00004B1A0000}"/>
    <cellStyle name="Обычный 76 7" xfId="6732" xr:uid="{00000000-0005-0000-0000-00004C1A0000}"/>
    <cellStyle name="Обычный 76 7 2" xfId="6733" xr:uid="{00000000-0005-0000-0000-00004D1A0000}"/>
    <cellStyle name="Обычный 76 7 2 2" xfId="6734" xr:uid="{00000000-0005-0000-0000-00004E1A0000}"/>
    <cellStyle name="Обычный 76 7 2 2 2" xfId="6735" xr:uid="{00000000-0005-0000-0000-00004F1A0000}"/>
    <cellStyle name="Обычный 76 7 2 3" xfId="6736" xr:uid="{00000000-0005-0000-0000-0000501A0000}"/>
    <cellStyle name="Обычный 76 7 3" xfId="6737" xr:uid="{00000000-0005-0000-0000-0000511A0000}"/>
    <cellStyle name="Обычный 76 7 3 2" xfId="6738" xr:uid="{00000000-0005-0000-0000-0000521A0000}"/>
    <cellStyle name="Обычный 76 7 4" xfId="6739" xr:uid="{00000000-0005-0000-0000-0000531A0000}"/>
    <cellStyle name="Обычный 76 7 5" xfId="6740" xr:uid="{00000000-0005-0000-0000-0000541A0000}"/>
    <cellStyle name="Обычный 76 8" xfId="6741" xr:uid="{00000000-0005-0000-0000-0000551A0000}"/>
    <cellStyle name="Обычный 76 8 2" xfId="6742" xr:uid="{00000000-0005-0000-0000-0000561A0000}"/>
    <cellStyle name="Обычный 76 8 2 2" xfId="6743" xr:uid="{00000000-0005-0000-0000-0000571A0000}"/>
    <cellStyle name="Обычный 76 8 2 2 2" xfId="6744" xr:uid="{00000000-0005-0000-0000-0000581A0000}"/>
    <cellStyle name="Обычный 76 8 2 3" xfId="6745" xr:uid="{00000000-0005-0000-0000-0000591A0000}"/>
    <cellStyle name="Обычный 76 8 3" xfId="6746" xr:uid="{00000000-0005-0000-0000-00005A1A0000}"/>
    <cellStyle name="Обычный 76 8 3 2" xfId="6747" xr:uid="{00000000-0005-0000-0000-00005B1A0000}"/>
    <cellStyle name="Обычный 76 8 4" xfId="6748" xr:uid="{00000000-0005-0000-0000-00005C1A0000}"/>
    <cellStyle name="Обычный 76 8 5" xfId="6749" xr:uid="{00000000-0005-0000-0000-00005D1A0000}"/>
    <cellStyle name="Обычный 76 9" xfId="6750" xr:uid="{00000000-0005-0000-0000-00005E1A0000}"/>
    <cellStyle name="Обычный 76 9 2" xfId="6751" xr:uid="{00000000-0005-0000-0000-00005F1A0000}"/>
    <cellStyle name="Обычный 76 9 2 2" xfId="6752" xr:uid="{00000000-0005-0000-0000-0000601A0000}"/>
    <cellStyle name="Обычный 76 9 2 2 2" xfId="6753" xr:uid="{00000000-0005-0000-0000-0000611A0000}"/>
    <cellStyle name="Обычный 76 9 2 3" xfId="6754" xr:uid="{00000000-0005-0000-0000-0000621A0000}"/>
    <cellStyle name="Обычный 76 9 3" xfId="6755" xr:uid="{00000000-0005-0000-0000-0000631A0000}"/>
    <cellStyle name="Обычный 76 9 3 2" xfId="6756" xr:uid="{00000000-0005-0000-0000-0000641A0000}"/>
    <cellStyle name="Обычный 76 9 4" xfId="6757" xr:uid="{00000000-0005-0000-0000-0000651A0000}"/>
    <cellStyle name="Обычный 76 9 5" xfId="6758" xr:uid="{00000000-0005-0000-0000-0000661A0000}"/>
    <cellStyle name="Обычный 77" xfId="6759" xr:uid="{00000000-0005-0000-0000-0000671A0000}"/>
    <cellStyle name="Обычный 77 2" xfId="6760" xr:uid="{00000000-0005-0000-0000-0000681A0000}"/>
    <cellStyle name="Обычный 77 2 2" xfId="6761" xr:uid="{00000000-0005-0000-0000-0000691A0000}"/>
    <cellStyle name="Обычный 77 2 2 2" xfId="6762" xr:uid="{00000000-0005-0000-0000-00006A1A0000}"/>
    <cellStyle name="Обычный 77 2 2 2 2" xfId="6763" xr:uid="{00000000-0005-0000-0000-00006B1A0000}"/>
    <cellStyle name="Обычный 77 2 2 3" xfId="6764" xr:uid="{00000000-0005-0000-0000-00006C1A0000}"/>
    <cellStyle name="Обычный 77 2 3" xfId="6765" xr:uid="{00000000-0005-0000-0000-00006D1A0000}"/>
    <cellStyle name="Обычный 77 2 3 2" xfId="6766" xr:uid="{00000000-0005-0000-0000-00006E1A0000}"/>
    <cellStyle name="Обычный 77 2 4" xfId="6767" xr:uid="{00000000-0005-0000-0000-00006F1A0000}"/>
    <cellStyle name="Обычный 77 2 5" xfId="6768" xr:uid="{00000000-0005-0000-0000-0000701A0000}"/>
    <cellStyle name="Обычный 77 3" xfId="6769" xr:uid="{00000000-0005-0000-0000-0000711A0000}"/>
    <cellStyle name="Обычный 77 3 2" xfId="6770" xr:uid="{00000000-0005-0000-0000-0000721A0000}"/>
    <cellStyle name="Обычный 77 3 2 2" xfId="6771" xr:uid="{00000000-0005-0000-0000-0000731A0000}"/>
    <cellStyle name="Обычный 77 3 2 2 2" xfId="6772" xr:uid="{00000000-0005-0000-0000-0000741A0000}"/>
    <cellStyle name="Обычный 77 3 2 3" xfId="6773" xr:uid="{00000000-0005-0000-0000-0000751A0000}"/>
    <cellStyle name="Обычный 77 3 3" xfId="6774" xr:uid="{00000000-0005-0000-0000-0000761A0000}"/>
    <cellStyle name="Обычный 77 3 3 2" xfId="6775" xr:uid="{00000000-0005-0000-0000-0000771A0000}"/>
    <cellStyle name="Обычный 77 3 4" xfId="6776" xr:uid="{00000000-0005-0000-0000-0000781A0000}"/>
    <cellStyle name="Обычный 77 3 5" xfId="6777" xr:uid="{00000000-0005-0000-0000-0000791A0000}"/>
    <cellStyle name="Обычный 77 4" xfId="6778" xr:uid="{00000000-0005-0000-0000-00007A1A0000}"/>
    <cellStyle name="Обычный 77 4 2" xfId="6779" xr:uid="{00000000-0005-0000-0000-00007B1A0000}"/>
    <cellStyle name="Обычный 77 4 2 2" xfId="6780" xr:uid="{00000000-0005-0000-0000-00007C1A0000}"/>
    <cellStyle name="Обычный 77 4 2 2 2" xfId="6781" xr:uid="{00000000-0005-0000-0000-00007D1A0000}"/>
    <cellStyle name="Обычный 77 4 2 3" xfId="6782" xr:uid="{00000000-0005-0000-0000-00007E1A0000}"/>
    <cellStyle name="Обычный 77 4 3" xfId="6783" xr:uid="{00000000-0005-0000-0000-00007F1A0000}"/>
    <cellStyle name="Обычный 77 4 3 2" xfId="6784" xr:uid="{00000000-0005-0000-0000-0000801A0000}"/>
    <cellStyle name="Обычный 77 4 4" xfId="6785" xr:uid="{00000000-0005-0000-0000-0000811A0000}"/>
    <cellStyle name="Обычный 77 4 5" xfId="6786" xr:uid="{00000000-0005-0000-0000-0000821A0000}"/>
    <cellStyle name="Обычный 77 5" xfId="6787" xr:uid="{00000000-0005-0000-0000-0000831A0000}"/>
    <cellStyle name="Обычный 77 5 2" xfId="6788" xr:uid="{00000000-0005-0000-0000-0000841A0000}"/>
    <cellStyle name="Обычный 77 5 2 2" xfId="6789" xr:uid="{00000000-0005-0000-0000-0000851A0000}"/>
    <cellStyle name="Обычный 77 5 2 2 2" xfId="6790" xr:uid="{00000000-0005-0000-0000-0000861A0000}"/>
    <cellStyle name="Обычный 77 5 2 3" xfId="6791" xr:uid="{00000000-0005-0000-0000-0000871A0000}"/>
    <cellStyle name="Обычный 77 5 3" xfId="6792" xr:uid="{00000000-0005-0000-0000-0000881A0000}"/>
    <cellStyle name="Обычный 77 5 3 2" xfId="6793" xr:uid="{00000000-0005-0000-0000-0000891A0000}"/>
    <cellStyle name="Обычный 77 5 4" xfId="6794" xr:uid="{00000000-0005-0000-0000-00008A1A0000}"/>
    <cellStyle name="Обычный 77 5 5" xfId="6795" xr:uid="{00000000-0005-0000-0000-00008B1A0000}"/>
    <cellStyle name="Обычный 77 6" xfId="6796" xr:uid="{00000000-0005-0000-0000-00008C1A0000}"/>
    <cellStyle name="Обычный 77 6 2" xfId="6797" xr:uid="{00000000-0005-0000-0000-00008D1A0000}"/>
    <cellStyle name="Обычный 77 6 2 2" xfId="6798" xr:uid="{00000000-0005-0000-0000-00008E1A0000}"/>
    <cellStyle name="Обычный 77 6 2 2 2" xfId="6799" xr:uid="{00000000-0005-0000-0000-00008F1A0000}"/>
    <cellStyle name="Обычный 77 6 2 3" xfId="6800" xr:uid="{00000000-0005-0000-0000-0000901A0000}"/>
    <cellStyle name="Обычный 77 6 3" xfId="6801" xr:uid="{00000000-0005-0000-0000-0000911A0000}"/>
    <cellStyle name="Обычный 77 6 3 2" xfId="6802" xr:uid="{00000000-0005-0000-0000-0000921A0000}"/>
    <cellStyle name="Обычный 77 6 4" xfId="6803" xr:uid="{00000000-0005-0000-0000-0000931A0000}"/>
    <cellStyle name="Обычный 77 6 5" xfId="6804" xr:uid="{00000000-0005-0000-0000-0000941A0000}"/>
    <cellStyle name="Обычный 77 7" xfId="6805" xr:uid="{00000000-0005-0000-0000-0000951A0000}"/>
    <cellStyle name="Обычный 77 7 2" xfId="6806" xr:uid="{00000000-0005-0000-0000-0000961A0000}"/>
    <cellStyle name="Обычный 77 7 2 2" xfId="6807" xr:uid="{00000000-0005-0000-0000-0000971A0000}"/>
    <cellStyle name="Обычный 77 7 2 2 2" xfId="6808" xr:uid="{00000000-0005-0000-0000-0000981A0000}"/>
    <cellStyle name="Обычный 77 7 2 3" xfId="6809" xr:uid="{00000000-0005-0000-0000-0000991A0000}"/>
    <cellStyle name="Обычный 77 7 3" xfId="6810" xr:uid="{00000000-0005-0000-0000-00009A1A0000}"/>
    <cellStyle name="Обычный 77 7 3 2" xfId="6811" xr:uid="{00000000-0005-0000-0000-00009B1A0000}"/>
    <cellStyle name="Обычный 77 7 4" xfId="6812" xr:uid="{00000000-0005-0000-0000-00009C1A0000}"/>
    <cellStyle name="Обычный 77 7 5" xfId="6813" xr:uid="{00000000-0005-0000-0000-00009D1A0000}"/>
    <cellStyle name="Обычный 77 8" xfId="6814" xr:uid="{00000000-0005-0000-0000-00009E1A0000}"/>
    <cellStyle name="Обычный 77 8 2" xfId="6815" xr:uid="{00000000-0005-0000-0000-00009F1A0000}"/>
    <cellStyle name="Обычный 77 8 2 2" xfId="6816" xr:uid="{00000000-0005-0000-0000-0000A01A0000}"/>
    <cellStyle name="Обычный 77 8 2 2 2" xfId="6817" xr:uid="{00000000-0005-0000-0000-0000A11A0000}"/>
    <cellStyle name="Обычный 77 8 2 3" xfId="6818" xr:uid="{00000000-0005-0000-0000-0000A21A0000}"/>
    <cellStyle name="Обычный 77 8 3" xfId="6819" xr:uid="{00000000-0005-0000-0000-0000A31A0000}"/>
    <cellStyle name="Обычный 77 8 3 2" xfId="6820" xr:uid="{00000000-0005-0000-0000-0000A41A0000}"/>
    <cellStyle name="Обычный 77 8 4" xfId="6821" xr:uid="{00000000-0005-0000-0000-0000A51A0000}"/>
    <cellStyle name="Обычный 77 8 5" xfId="6822" xr:uid="{00000000-0005-0000-0000-0000A61A0000}"/>
    <cellStyle name="Обычный 77 9" xfId="6823" xr:uid="{00000000-0005-0000-0000-0000A71A0000}"/>
    <cellStyle name="Обычный 77 9 2" xfId="6824" xr:uid="{00000000-0005-0000-0000-0000A81A0000}"/>
    <cellStyle name="Обычный 77 9 2 2" xfId="6825" xr:uid="{00000000-0005-0000-0000-0000A91A0000}"/>
    <cellStyle name="Обычный 77 9 2 2 2" xfId="6826" xr:uid="{00000000-0005-0000-0000-0000AA1A0000}"/>
    <cellStyle name="Обычный 77 9 2 3" xfId="6827" xr:uid="{00000000-0005-0000-0000-0000AB1A0000}"/>
    <cellStyle name="Обычный 77 9 3" xfId="6828" xr:uid="{00000000-0005-0000-0000-0000AC1A0000}"/>
    <cellStyle name="Обычный 77 9 3 2" xfId="6829" xr:uid="{00000000-0005-0000-0000-0000AD1A0000}"/>
    <cellStyle name="Обычный 77 9 4" xfId="6830" xr:uid="{00000000-0005-0000-0000-0000AE1A0000}"/>
    <cellStyle name="Обычный 77 9 5" xfId="6831" xr:uid="{00000000-0005-0000-0000-0000AF1A0000}"/>
    <cellStyle name="Обычный 78" xfId="6832" xr:uid="{00000000-0005-0000-0000-0000B01A0000}"/>
    <cellStyle name="Обычный 78 2" xfId="6833" xr:uid="{00000000-0005-0000-0000-0000B11A0000}"/>
    <cellStyle name="Обычный 78 2 2" xfId="6834" xr:uid="{00000000-0005-0000-0000-0000B21A0000}"/>
    <cellStyle name="Обычный 78 2 2 2" xfId="6835" xr:uid="{00000000-0005-0000-0000-0000B31A0000}"/>
    <cellStyle name="Обычный 78 2 2 2 2" xfId="6836" xr:uid="{00000000-0005-0000-0000-0000B41A0000}"/>
    <cellStyle name="Обычный 78 2 2 3" xfId="6837" xr:uid="{00000000-0005-0000-0000-0000B51A0000}"/>
    <cellStyle name="Обычный 78 2 3" xfId="6838" xr:uid="{00000000-0005-0000-0000-0000B61A0000}"/>
    <cellStyle name="Обычный 78 2 3 2" xfId="6839" xr:uid="{00000000-0005-0000-0000-0000B71A0000}"/>
    <cellStyle name="Обычный 78 2 4" xfId="6840" xr:uid="{00000000-0005-0000-0000-0000B81A0000}"/>
    <cellStyle name="Обычный 78 2 5" xfId="6841" xr:uid="{00000000-0005-0000-0000-0000B91A0000}"/>
    <cellStyle name="Обычный 78 3" xfId="6842" xr:uid="{00000000-0005-0000-0000-0000BA1A0000}"/>
    <cellStyle name="Обычный 78 3 2" xfId="6843" xr:uid="{00000000-0005-0000-0000-0000BB1A0000}"/>
    <cellStyle name="Обычный 78 3 2 2" xfId="6844" xr:uid="{00000000-0005-0000-0000-0000BC1A0000}"/>
    <cellStyle name="Обычный 78 3 2 2 2" xfId="6845" xr:uid="{00000000-0005-0000-0000-0000BD1A0000}"/>
    <cellStyle name="Обычный 78 3 2 3" xfId="6846" xr:uid="{00000000-0005-0000-0000-0000BE1A0000}"/>
    <cellStyle name="Обычный 78 3 3" xfId="6847" xr:uid="{00000000-0005-0000-0000-0000BF1A0000}"/>
    <cellStyle name="Обычный 78 3 3 2" xfId="6848" xr:uid="{00000000-0005-0000-0000-0000C01A0000}"/>
    <cellStyle name="Обычный 78 3 4" xfId="6849" xr:uid="{00000000-0005-0000-0000-0000C11A0000}"/>
    <cellStyle name="Обычный 78 3 5" xfId="6850" xr:uid="{00000000-0005-0000-0000-0000C21A0000}"/>
    <cellStyle name="Обычный 78 4" xfId="6851" xr:uid="{00000000-0005-0000-0000-0000C31A0000}"/>
    <cellStyle name="Обычный 78 4 2" xfId="6852" xr:uid="{00000000-0005-0000-0000-0000C41A0000}"/>
    <cellStyle name="Обычный 78 4 2 2" xfId="6853" xr:uid="{00000000-0005-0000-0000-0000C51A0000}"/>
    <cellStyle name="Обычный 78 4 2 2 2" xfId="6854" xr:uid="{00000000-0005-0000-0000-0000C61A0000}"/>
    <cellStyle name="Обычный 78 4 2 3" xfId="6855" xr:uid="{00000000-0005-0000-0000-0000C71A0000}"/>
    <cellStyle name="Обычный 78 4 3" xfId="6856" xr:uid="{00000000-0005-0000-0000-0000C81A0000}"/>
    <cellStyle name="Обычный 78 4 3 2" xfId="6857" xr:uid="{00000000-0005-0000-0000-0000C91A0000}"/>
    <cellStyle name="Обычный 78 4 4" xfId="6858" xr:uid="{00000000-0005-0000-0000-0000CA1A0000}"/>
    <cellStyle name="Обычный 78 4 5" xfId="6859" xr:uid="{00000000-0005-0000-0000-0000CB1A0000}"/>
    <cellStyle name="Обычный 79" xfId="6860" xr:uid="{00000000-0005-0000-0000-0000CC1A0000}"/>
    <cellStyle name="Обычный 79 2" xfId="6861" xr:uid="{00000000-0005-0000-0000-0000CD1A0000}"/>
    <cellStyle name="Обычный 79 2 2" xfId="6862" xr:uid="{00000000-0005-0000-0000-0000CE1A0000}"/>
    <cellStyle name="Обычный 79 2 2 2" xfId="6863" xr:uid="{00000000-0005-0000-0000-0000CF1A0000}"/>
    <cellStyle name="Обычный 79 2 2 2 2" xfId="6864" xr:uid="{00000000-0005-0000-0000-0000D01A0000}"/>
    <cellStyle name="Обычный 79 2 2 3" xfId="6865" xr:uid="{00000000-0005-0000-0000-0000D11A0000}"/>
    <cellStyle name="Обычный 79 2 3" xfId="6866" xr:uid="{00000000-0005-0000-0000-0000D21A0000}"/>
    <cellStyle name="Обычный 79 2 3 2" xfId="6867" xr:uid="{00000000-0005-0000-0000-0000D31A0000}"/>
    <cellStyle name="Обычный 79 2 4" xfId="6868" xr:uid="{00000000-0005-0000-0000-0000D41A0000}"/>
    <cellStyle name="Обычный 79 2 5" xfId="6869" xr:uid="{00000000-0005-0000-0000-0000D51A0000}"/>
    <cellStyle name="Обычный 79 3" xfId="6870" xr:uid="{00000000-0005-0000-0000-0000D61A0000}"/>
    <cellStyle name="Обычный 79 3 2" xfId="6871" xr:uid="{00000000-0005-0000-0000-0000D71A0000}"/>
    <cellStyle name="Обычный 79 3 2 2" xfId="6872" xr:uid="{00000000-0005-0000-0000-0000D81A0000}"/>
    <cellStyle name="Обычный 79 3 2 2 2" xfId="6873" xr:uid="{00000000-0005-0000-0000-0000D91A0000}"/>
    <cellStyle name="Обычный 79 3 2 3" xfId="6874" xr:uid="{00000000-0005-0000-0000-0000DA1A0000}"/>
    <cellStyle name="Обычный 79 3 3" xfId="6875" xr:uid="{00000000-0005-0000-0000-0000DB1A0000}"/>
    <cellStyle name="Обычный 79 3 3 2" xfId="6876" xr:uid="{00000000-0005-0000-0000-0000DC1A0000}"/>
    <cellStyle name="Обычный 79 3 4" xfId="6877" xr:uid="{00000000-0005-0000-0000-0000DD1A0000}"/>
    <cellStyle name="Обычный 79 3 5" xfId="6878" xr:uid="{00000000-0005-0000-0000-0000DE1A0000}"/>
    <cellStyle name="Обычный 79 4" xfId="6879" xr:uid="{00000000-0005-0000-0000-0000DF1A0000}"/>
    <cellStyle name="Обычный 79 4 2" xfId="6880" xr:uid="{00000000-0005-0000-0000-0000E01A0000}"/>
    <cellStyle name="Обычный 79 4 2 2" xfId="6881" xr:uid="{00000000-0005-0000-0000-0000E11A0000}"/>
    <cellStyle name="Обычный 79 4 2 2 2" xfId="6882" xr:uid="{00000000-0005-0000-0000-0000E21A0000}"/>
    <cellStyle name="Обычный 79 4 2 3" xfId="6883" xr:uid="{00000000-0005-0000-0000-0000E31A0000}"/>
    <cellStyle name="Обычный 79 4 3" xfId="6884" xr:uid="{00000000-0005-0000-0000-0000E41A0000}"/>
    <cellStyle name="Обычный 79 4 3 2" xfId="6885" xr:uid="{00000000-0005-0000-0000-0000E51A0000}"/>
    <cellStyle name="Обычный 79 4 4" xfId="6886" xr:uid="{00000000-0005-0000-0000-0000E61A0000}"/>
    <cellStyle name="Обычный 79 4 5" xfId="6887" xr:uid="{00000000-0005-0000-0000-0000E71A0000}"/>
    <cellStyle name="Обычный 79 5" xfId="6888" xr:uid="{00000000-0005-0000-0000-0000E81A0000}"/>
    <cellStyle name="Обычный 79 5 2" xfId="6889" xr:uid="{00000000-0005-0000-0000-0000E91A0000}"/>
    <cellStyle name="Обычный 79 5 2 2" xfId="6890" xr:uid="{00000000-0005-0000-0000-0000EA1A0000}"/>
    <cellStyle name="Обычный 79 5 2 2 2" xfId="6891" xr:uid="{00000000-0005-0000-0000-0000EB1A0000}"/>
    <cellStyle name="Обычный 79 5 2 3" xfId="6892" xr:uid="{00000000-0005-0000-0000-0000EC1A0000}"/>
    <cellStyle name="Обычный 79 5 3" xfId="6893" xr:uid="{00000000-0005-0000-0000-0000ED1A0000}"/>
    <cellStyle name="Обычный 79 5 3 2" xfId="6894" xr:uid="{00000000-0005-0000-0000-0000EE1A0000}"/>
    <cellStyle name="Обычный 79 5 4" xfId="6895" xr:uid="{00000000-0005-0000-0000-0000EF1A0000}"/>
    <cellStyle name="Обычный 79 5 5" xfId="6896" xr:uid="{00000000-0005-0000-0000-0000F01A0000}"/>
    <cellStyle name="Обычный 79 6" xfId="6897" xr:uid="{00000000-0005-0000-0000-0000F11A0000}"/>
    <cellStyle name="Обычный 79 6 2" xfId="6898" xr:uid="{00000000-0005-0000-0000-0000F21A0000}"/>
    <cellStyle name="Обычный 79 6 2 2" xfId="6899" xr:uid="{00000000-0005-0000-0000-0000F31A0000}"/>
    <cellStyle name="Обычный 79 6 2 2 2" xfId="6900" xr:uid="{00000000-0005-0000-0000-0000F41A0000}"/>
    <cellStyle name="Обычный 79 6 2 3" xfId="6901" xr:uid="{00000000-0005-0000-0000-0000F51A0000}"/>
    <cellStyle name="Обычный 79 6 3" xfId="6902" xr:uid="{00000000-0005-0000-0000-0000F61A0000}"/>
    <cellStyle name="Обычный 79 6 3 2" xfId="6903" xr:uid="{00000000-0005-0000-0000-0000F71A0000}"/>
    <cellStyle name="Обычный 79 6 4" xfId="6904" xr:uid="{00000000-0005-0000-0000-0000F81A0000}"/>
    <cellStyle name="Обычный 79 6 5" xfId="6905" xr:uid="{00000000-0005-0000-0000-0000F91A0000}"/>
    <cellStyle name="Обычный 79 7" xfId="6906" xr:uid="{00000000-0005-0000-0000-0000FA1A0000}"/>
    <cellStyle name="Обычный 79 7 2" xfId="6907" xr:uid="{00000000-0005-0000-0000-0000FB1A0000}"/>
    <cellStyle name="Обычный 79 7 2 2" xfId="6908" xr:uid="{00000000-0005-0000-0000-0000FC1A0000}"/>
    <cellStyle name="Обычный 79 7 2 2 2" xfId="6909" xr:uid="{00000000-0005-0000-0000-0000FD1A0000}"/>
    <cellStyle name="Обычный 79 7 2 3" xfId="6910" xr:uid="{00000000-0005-0000-0000-0000FE1A0000}"/>
    <cellStyle name="Обычный 79 7 3" xfId="6911" xr:uid="{00000000-0005-0000-0000-0000FF1A0000}"/>
    <cellStyle name="Обычный 79 7 3 2" xfId="6912" xr:uid="{00000000-0005-0000-0000-0000001B0000}"/>
    <cellStyle name="Обычный 79 7 4" xfId="6913" xr:uid="{00000000-0005-0000-0000-0000011B0000}"/>
    <cellStyle name="Обычный 79 7 5" xfId="6914" xr:uid="{00000000-0005-0000-0000-0000021B0000}"/>
    <cellStyle name="Обычный 79 8" xfId="6915" xr:uid="{00000000-0005-0000-0000-0000031B0000}"/>
    <cellStyle name="Обычный 79 8 2" xfId="6916" xr:uid="{00000000-0005-0000-0000-0000041B0000}"/>
    <cellStyle name="Обычный 79 8 2 2" xfId="6917" xr:uid="{00000000-0005-0000-0000-0000051B0000}"/>
    <cellStyle name="Обычный 79 8 2 2 2" xfId="6918" xr:uid="{00000000-0005-0000-0000-0000061B0000}"/>
    <cellStyle name="Обычный 79 8 2 3" xfId="6919" xr:uid="{00000000-0005-0000-0000-0000071B0000}"/>
    <cellStyle name="Обычный 79 8 3" xfId="6920" xr:uid="{00000000-0005-0000-0000-0000081B0000}"/>
    <cellStyle name="Обычный 79 8 3 2" xfId="6921" xr:uid="{00000000-0005-0000-0000-0000091B0000}"/>
    <cellStyle name="Обычный 79 8 4" xfId="6922" xr:uid="{00000000-0005-0000-0000-00000A1B0000}"/>
    <cellStyle name="Обычный 79 8 5" xfId="6923" xr:uid="{00000000-0005-0000-0000-00000B1B0000}"/>
    <cellStyle name="Обычный 8" xfId="6924" xr:uid="{00000000-0005-0000-0000-00000C1B0000}"/>
    <cellStyle name="Обычный 8 2" xfId="6925" xr:uid="{00000000-0005-0000-0000-00000D1B0000}"/>
    <cellStyle name="Обычный 8 2 2" xfId="6926" xr:uid="{00000000-0005-0000-0000-00000E1B0000}"/>
    <cellStyle name="Обычный 8 2 2 2" xfId="6927" xr:uid="{00000000-0005-0000-0000-00000F1B0000}"/>
    <cellStyle name="Обычный 8 2 3" xfId="6928" xr:uid="{00000000-0005-0000-0000-0000101B0000}"/>
    <cellStyle name="Обычный 8 3" xfId="6929" xr:uid="{00000000-0005-0000-0000-0000111B0000}"/>
    <cellStyle name="Обычный 8 3 2" xfId="6930" xr:uid="{00000000-0005-0000-0000-0000121B0000}"/>
    <cellStyle name="Обычный 8 4" xfId="6931" xr:uid="{00000000-0005-0000-0000-0000131B0000}"/>
    <cellStyle name="Обычный 8 5" xfId="6932" xr:uid="{00000000-0005-0000-0000-0000141B0000}"/>
    <cellStyle name="Обычный 80" xfId="6933" xr:uid="{00000000-0005-0000-0000-0000151B0000}"/>
    <cellStyle name="Обычный 80 2" xfId="6934" xr:uid="{00000000-0005-0000-0000-0000161B0000}"/>
    <cellStyle name="Обычный 80 2 2" xfId="6935" xr:uid="{00000000-0005-0000-0000-0000171B0000}"/>
    <cellStyle name="Обычный 80 2 2 2" xfId="6936" xr:uid="{00000000-0005-0000-0000-0000181B0000}"/>
    <cellStyle name="Обычный 80 2 2 2 2" xfId="6937" xr:uid="{00000000-0005-0000-0000-0000191B0000}"/>
    <cellStyle name="Обычный 80 2 2 3" xfId="6938" xr:uid="{00000000-0005-0000-0000-00001A1B0000}"/>
    <cellStyle name="Обычный 80 2 3" xfId="6939" xr:uid="{00000000-0005-0000-0000-00001B1B0000}"/>
    <cellStyle name="Обычный 80 2 3 2" xfId="6940" xr:uid="{00000000-0005-0000-0000-00001C1B0000}"/>
    <cellStyle name="Обычный 80 2 4" xfId="6941" xr:uid="{00000000-0005-0000-0000-00001D1B0000}"/>
    <cellStyle name="Обычный 80 2 5" xfId="6942" xr:uid="{00000000-0005-0000-0000-00001E1B0000}"/>
    <cellStyle name="Обычный 80 3" xfId="6943" xr:uid="{00000000-0005-0000-0000-00001F1B0000}"/>
    <cellStyle name="Обычный 80 3 2" xfId="6944" xr:uid="{00000000-0005-0000-0000-0000201B0000}"/>
    <cellStyle name="Обычный 80 3 2 2" xfId="6945" xr:uid="{00000000-0005-0000-0000-0000211B0000}"/>
    <cellStyle name="Обычный 80 3 2 2 2" xfId="6946" xr:uid="{00000000-0005-0000-0000-0000221B0000}"/>
    <cellStyle name="Обычный 80 3 2 3" xfId="6947" xr:uid="{00000000-0005-0000-0000-0000231B0000}"/>
    <cellStyle name="Обычный 80 3 3" xfId="6948" xr:uid="{00000000-0005-0000-0000-0000241B0000}"/>
    <cellStyle name="Обычный 80 3 3 2" xfId="6949" xr:uid="{00000000-0005-0000-0000-0000251B0000}"/>
    <cellStyle name="Обычный 80 3 4" xfId="6950" xr:uid="{00000000-0005-0000-0000-0000261B0000}"/>
    <cellStyle name="Обычный 80 3 5" xfId="6951" xr:uid="{00000000-0005-0000-0000-0000271B0000}"/>
    <cellStyle name="Обычный 80 4" xfId="6952" xr:uid="{00000000-0005-0000-0000-0000281B0000}"/>
    <cellStyle name="Обычный 80 4 2" xfId="6953" xr:uid="{00000000-0005-0000-0000-0000291B0000}"/>
    <cellStyle name="Обычный 80 4 2 2" xfId="6954" xr:uid="{00000000-0005-0000-0000-00002A1B0000}"/>
    <cellStyle name="Обычный 80 4 2 2 2" xfId="6955" xr:uid="{00000000-0005-0000-0000-00002B1B0000}"/>
    <cellStyle name="Обычный 80 4 2 3" xfId="6956" xr:uid="{00000000-0005-0000-0000-00002C1B0000}"/>
    <cellStyle name="Обычный 80 4 3" xfId="6957" xr:uid="{00000000-0005-0000-0000-00002D1B0000}"/>
    <cellStyle name="Обычный 80 4 3 2" xfId="6958" xr:uid="{00000000-0005-0000-0000-00002E1B0000}"/>
    <cellStyle name="Обычный 80 4 4" xfId="6959" xr:uid="{00000000-0005-0000-0000-00002F1B0000}"/>
    <cellStyle name="Обычный 80 4 5" xfId="6960" xr:uid="{00000000-0005-0000-0000-0000301B0000}"/>
    <cellStyle name="Обычный 80 5" xfId="6961" xr:uid="{00000000-0005-0000-0000-0000311B0000}"/>
    <cellStyle name="Обычный 80 5 2" xfId="6962" xr:uid="{00000000-0005-0000-0000-0000321B0000}"/>
    <cellStyle name="Обычный 80 5 2 2" xfId="6963" xr:uid="{00000000-0005-0000-0000-0000331B0000}"/>
    <cellStyle name="Обычный 80 5 2 2 2" xfId="6964" xr:uid="{00000000-0005-0000-0000-0000341B0000}"/>
    <cellStyle name="Обычный 80 5 2 3" xfId="6965" xr:uid="{00000000-0005-0000-0000-0000351B0000}"/>
    <cellStyle name="Обычный 80 5 3" xfId="6966" xr:uid="{00000000-0005-0000-0000-0000361B0000}"/>
    <cellStyle name="Обычный 80 5 3 2" xfId="6967" xr:uid="{00000000-0005-0000-0000-0000371B0000}"/>
    <cellStyle name="Обычный 80 5 4" xfId="6968" xr:uid="{00000000-0005-0000-0000-0000381B0000}"/>
    <cellStyle name="Обычный 80 5 5" xfId="6969" xr:uid="{00000000-0005-0000-0000-0000391B0000}"/>
    <cellStyle name="Обычный 80 6" xfId="6970" xr:uid="{00000000-0005-0000-0000-00003A1B0000}"/>
    <cellStyle name="Обычный 80 6 2" xfId="6971" xr:uid="{00000000-0005-0000-0000-00003B1B0000}"/>
    <cellStyle name="Обычный 80 6 2 2" xfId="6972" xr:uid="{00000000-0005-0000-0000-00003C1B0000}"/>
    <cellStyle name="Обычный 80 6 2 2 2" xfId="6973" xr:uid="{00000000-0005-0000-0000-00003D1B0000}"/>
    <cellStyle name="Обычный 80 6 2 3" xfId="6974" xr:uid="{00000000-0005-0000-0000-00003E1B0000}"/>
    <cellStyle name="Обычный 80 6 3" xfId="6975" xr:uid="{00000000-0005-0000-0000-00003F1B0000}"/>
    <cellStyle name="Обычный 80 6 3 2" xfId="6976" xr:uid="{00000000-0005-0000-0000-0000401B0000}"/>
    <cellStyle name="Обычный 80 6 4" xfId="6977" xr:uid="{00000000-0005-0000-0000-0000411B0000}"/>
    <cellStyle name="Обычный 80 6 5" xfId="6978" xr:uid="{00000000-0005-0000-0000-0000421B0000}"/>
    <cellStyle name="Обычный 80 7" xfId="6979" xr:uid="{00000000-0005-0000-0000-0000431B0000}"/>
    <cellStyle name="Обычный 80 7 2" xfId="6980" xr:uid="{00000000-0005-0000-0000-0000441B0000}"/>
    <cellStyle name="Обычный 80 7 2 2" xfId="6981" xr:uid="{00000000-0005-0000-0000-0000451B0000}"/>
    <cellStyle name="Обычный 80 7 2 2 2" xfId="6982" xr:uid="{00000000-0005-0000-0000-0000461B0000}"/>
    <cellStyle name="Обычный 80 7 2 3" xfId="6983" xr:uid="{00000000-0005-0000-0000-0000471B0000}"/>
    <cellStyle name="Обычный 80 7 3" xfId="6984" xr:uid="{00000000-0005-0000-0000-0000481B0000}"/>
    <cellStyle name="Обычный 80 7 3 2" xfId="6985" xr:uid="{00000000-0005-0000-0000-0000491B0000}"/>
    <cellStyle name="Обычный 80 7 4" xfId="6986" xr:uid="{00000000-0005-0000-0000-00004A1B0000}"/>
    <cellStyle name="Обычный 80 7 5" xfId="6987" xr:uid="{00000000-0005-0000-0000-00004B1B0000}"/>
    <cellStyle name="Обычный 81" xfId="6988" xr:uid="{00000000-0005-0000-0000-00004C1B0000}"/>
    <cellStyle name="Обычный 81 2" xfId="6989" xr:uid="{00000000-0005-0000-0000-00004D1B0000}"/>
    <cellStyle name="Обычный 81 2 2" xfId="6990" xr:uid="{00000000-0005-0000-0000-00004E1B0000}"/>
    <cellStyle name="Обычный 81 2 2 2" xfId="6991" xr:uid="{00000000-0005-0000-0000-00004F1B0000}"/>
    <cellStyle name="Обычный 81 2 2 2 2" xfId="6992" xr:uid="{00000000-0005-0000-0000-0000501B0000}"/>
    <cellStyle name="Обычный 81 2 2 3" xfId="6993" xr:uid="{00000000-0005-0000-0000-0000511B0000}"/>
    <cellStyle name="Обычный 81 2 3" xfId="6994" xr:uid="{00000000-0005-0000-0000-0000521B0000}"/>
    <cellStyle name="Обычный 81 2 3 2" xfId="6995" xr:uid="{00000000-0005-0000-0000-0000531B0000}"/>
    <cellStyle name="Обычный 81 2 4" xfId="6996" xr:uid="{00000000-0005-0000-0000-0000541B0000}"/>
    <cellStyle name="Обычный 81 2 5" xfId="6997" xr:uid="{00000000-0005-0000-0000-0000551B0000}"/>
    <cellStyle name="Обычный 81 3" xfId="6998" xr:uid="{00000000-0005-0000-0000-0000561B0000}"/>
    <cellStyle name="Обычный 81 3 2" xfId="6999" xr:uid="{00000000-0005-0000-0000-0000571B0000}"/>
    <cellStyle name="Обычный 81 3 2 2" xfId="7000" xr:uid="{00000000-0005-0000-0000-0000581B0000}"/>
    <cellStyle name="Обычный 81 3 2 2 2" xfId="7001" xr:uid="{00000000-0005-0000-0000-0000591B0000}"/>
    <cellStyle name="Обычный 81 3 2 3" xfId="7002" xr:uid="{00000000-0005-0000-0000-00005A1B0000}"/>
    <cellStyle name="Обычный 81 3 3" xfId="7003" xr:uid="{00000000-0005-0000-0000-00005B1B0000}"/>
    <cellStyle name="Обычный 81 3 3 2" xfId="7004" xr:uid="{00000000-0005-0000-0000-00005C1B0000}"/>
    <cellStyle name="Обычный 81 3 4" xfId="7005" xr:uid="{00000000-0005-0000-0000-00005D1B0000}"/>
    <cellStyle name="Обычный 81 3 5" xfId="7006" xr:uid="{00000000-0005-0000-0000-00005E1B0000}"/>
    <cellStyle name="Обычный 81 4" xfId="7007" xr:uid="{00000000-0005-0000-0000-00005F1B0000}"/>
    <cellStyle name="Обычный 81 4 2" xfId="7008" xr:uid="{00000000-0005-0000-0000-0000601B0000}"/>
    <cellStyle name="Обычный 81 4 2 2" xfId="7009" xr:uid="{00000000-0005-0000-0000-0000611B0000}"/>
    <cellStyle name="Обычный 81 4 2 2 2" xfId="7010" xr:uid="{00000000-0005-0000-0000-0000621B0000}"/>
    <cellStyle name="Обычный 81 4 2 3" xfId="7011" xr:uid="{00000000-0005-0000-0000-0000631B0000}"/>
    <cellStyle name="Обычный 81 4 3" xfId="7012" xr:uid="{00000000-0005-0000-0000-0000641B0000}"/>
    <cellStyle name="Обычный 81 4 3 2" xfId="7013" xr:uid="{00000000-0005-0000-0000-0000651B0000}"/>
    <cellStyle name="Обычный 81 4 4" xfId="7014" xr:uid="{00000000-0005-0000-0000-0000661B0000}"/>
    <cellStyle name="Обычный 81 4 5" xfId="7015" xr:uid="{00000000-0005-0000-0000-0000671B0000}"/>
    <cellStyle name="Обычный 81 5" xfId="7016" xr:uid="{00000000-0005-0000-0000-0000681B0000}"/>
    <cellStyle name="Обычный 81 5 2" xfId="7017" xr:uid="{00000000-0005-0000-0000-0000691B0000}"/>
    <cellStyle name="Обычный 81 5 2 2" xfId="7018" xr:uid="{00000000-0005-0000-0000-00006A1B0000}"/>
    <cellStyle name="Обычный 81 5 2 2 2" xfId="7019" xr:uid="{00000000-0005-0000-0000-00006B1B0000}"/>
    <cellStyle name="Обычный 81 5 2 3" xfId="7020" xr:uid="{00000000-0005-0000-0000-00006C1B0000}"/>
    <cellStyle name="Обычный 81 5 3" xfId="7021" xr:uid="{00000000-0005-0000-0000-00006D1B0000}"/>
    <cellStyle name="Обычный 81 5 3 2" xfId="7022" xr:uid="{00000000-0005-0000-0000-00006E1B0000}"/>
    <cellStyle name="Обычный 81 5 4" xfId="7023" xr:uid="{00000000-0005-0000-0000-00006F1B0000}"/>
    <cellStyle name="Обычный 81 5 5" xfId="7024" xr:uid="{00000000-0005-0000-0000-0000701B0000}"/>
    <cellStyle name="Обычный 81 6" xfId="7025" xr:uid="{00000000-0005-0000-0000-0000711B0000}"/>
    <cellStyle name="Обычный 81 6 2" xfId="7026" xr:uid="{00000000-0005-0000-0000-0000721B0000}"/>
    <cellStyle name="Обычный 81 6 2 2" xfId="7027" xr:uid="{00000000-0005-0000-0000-0000731B0000}"/>
    <cellStyle name="Обычный 81 6 2 2 2" xfId="7028" xr:uid="{00000000-0005-0000-0000-0000741B0000}"/>
    <cellStyle name="Обычный 81 6 2 3" xfId="7029" xr:uid="{00000000-0005-0000-0000-0000751B0000}"/>
    <cellStyle name="Обычный 81 6 3" xfId="7030" xr:uid="{00000000-0005-0000-0000-0000761B0000}"/>
    <cellStyle name="Обычный 81 6 3 2" xfId="7031" xr:uid="{00000000-0005-0000-0000-0000771B0000}"/>
    <cellStyle name="Обычный 81 6 4" xfId="7032" xr:uid="{00000000-0005-0000-0000-0000781B0000}"/>
    <cellStyle name="Обычный 81 6 5" xfId="7033" xr:uid="{00000000-0005-0000-0000-0000791B0000}"/>
    <cellStyle name="Обычный 81 7" xfId="7034" xr:uid="{00000000-0005-0000-0000-00007A1B0000}"/>
    <cellStyle name="Обычный 81 7 2" xfId="7035" xr:uid="{00000000-0005-0000-0000-00007B1B0000}"/>
    <cellStyle name="Обычный 81 7 2 2" xfId="7036" xr:uid="{00000000-0005-0000-0000-00007C1B0000}"/>
    <cellStyle name="Обычный 81 7 2 2 2" xfId="7037" xr:uid="{00000000-0005-0000-0000-00007D1B0000}"/>
    <cellStyle name="Обычный 81 7 2 3" xfId="7038" xr:uid="{00000000-0005-0000-0000-00007E1B0000}"/>
    <cellStyle name="Обычный 81 7 3" xfId="7039" xr:uid="{00000000-0005-0000-0000-00007F1B0000}"/>
    <cellStyle name="Обычный 81 7 3 2" xfId="7040" xr:uid="{00000000-0005-0000-0000-0000801B0000}"/>
    <cellStyle name="Обычный 81 7 4" xfId="7041" xr:uid="{00000000-0005-0000-0000-0000811B0000}"/>
    <cellStyle name="Обычный 81 7 5" xfId="7042" xr:uid="{00000000-0005-0000-0000-0000821B0000}"/>
    <cellStyle name="Обычный 82" xfId="7043" xr:uid="{00000000-0005-0000-0000-0000831B0000}"/>
    <cellStyle name="Обычный 82 10" xfId="7044" xr:uid="{00000000-0005-0000-0000-0000841B0000}"/>
    <cellStyle name="Обычный 82 10 2" xfId="7045" xr:uid="{00000000-0005-0000-0000-0000851B0000}"/>
    <cellStyle name="Обычный 82 10 2 2" xfId="7046" xr:uid="{00000000-0005-0000-0000-0000861B0000}"/>
    <cellStyle name="Обычный 82 10 2 2 2" xfId="7047" xr:uid="{00000000-0005-0000-0000-0000871B0000}"/>
    <cellStyle name="Обычный 82 10 2 3" xfId="7048" xr:uid="{00000000-0005-0000-0000-0000881B0000}"/>
    <cellStyle name="Обычный 82 10 3" xfId="7049" xr:uid="{00000000-0005-0000-0000-0000891B0000}"/>
    <cellStyle name="Обычный 82 10 3 2" xfId="7050" xr:uid="{00000000-0005-0000-0000-00008A1B0000}"/>
    <cellStyle name="Обычный 82 10 4" xfId="7051" xr:uid="{00000000-0005-0000-0000-00008B1B0000}"/>
    <cellStyle name="Обычный 82 10 5" xfId="7052" xr:uid="{00000000-0005-0000-0000-00008C1B0000}"/>
    <cellStyle name="Обычный 82 11" xfId="7053" xr:uid="{00000000-0005-0000-0000-00008D1B0000}"/>
    <cellStyle name="Обычный 82 11 2" xfId="7054" xr:uid="{00000000-0005-0000-0000-00008E1B0000}"/>
    <cellStyle name="Обычный 82 11 2 2" xfId="7055" xr:uid="{00000000-0005-0000-0000-00008F1B0000}"/>
    <cellStyle name="Обычный 82 11 2 2 2" xfId="7056" xr:uid="{00000000-0005-0000-0000-0000901B0000}"/>
    <cellStyle name="Обычный 82 11 2 3" xfId="7057" xr:uid="{00000000-0005-0000-0000-0000911B0000}"/>
    <cellStyle name="Обычный 82 11 3" xfId="7058" xr:uid="{00000000-0005-0000-0000-0000921B0000}"/>
    <cellStyle name="Обычный 82 11 3 2" xfId="7059" xr:uid="{00000000-0005-0000-0000-0000931B0000}"/>
    <cellStyle name="Обычный 82 11 4" xfId="7060" xr:uid="{00000000-0005-0000-0000-0000941B0000}"/>
    <cellStyle name="Обычный 82 11 5" xfId="7061" xr:uid="{00000000-0005-0000-0000-0000951B0000}"/>
    <cellStyle name="Обычный 82 12" xfId="7062" xr:uid="{00000000-0005-0000-0000-0000961B0000}"/>
    <cellStyle name="Обычный 82 12 2" xfId="7063" xr:uid="{00000000-0005-0000-0000-0000971B0000}"/>
    <cellStyle name="Обычный 82 12 2 2" xfId="7064" xr:uid="{00000000-0005-0000-0000-0000981B0000}"/>
    <cellStyle name="Обычный 82 12 2 2 2" xfId="7065" xr:uid="{00000000-0005-0000-0000-0000991B0000}"/>
    <cellStyle name="Обычный 82 12 2 3" xfId="7066" xr:uid="{00000000-0005-0000-0000-00009A1B0000}"/>
    <cellStyle name="Обычный 82 12 3" xfId="7067" xr:uid="{00000000-0005-0000-0000-00009B1B0000}"/>
    <cellStyle name="Обычный 82 12 3 2" xfId="7068" xr:uid="{00000000-0005-0000-0000-00009C1B0000}"/>
    <cellStyle name="Обычный 82 12 4" xfId="7069" xr:uid="{00000000-0005-0000-0000-00009D1B0000}"/>
    <cellStyle name="Обычный 82 12 5" xfId="7070" xr:uid="{00000000-0005-0000-0000-00009E1B0000}"/>
    <cellStyle name="Обычный 82 2" xfId="7071" xr:uid="{00000000-0005-0000-0000-00009F1B0000}"/>
    <cellStyle name="Обычный 82 2 2" xfId="7072" xr:uid="{00000000-0005-0000-0000-0000A01B0000}"/>
    <cellStyle name="Обычный 82 2 2 2" xfId="7073" xr:uid="{00000000-0005-0000-0000-0000A11B0000}"/>
    <cellStyle name="Обычный 82 2 2 2 2" xfId="7074" xr:uid="{00000000-0005-0000-0000-0000A21B0000}"/>
    <cellStyle name="Обычный 82 2 2 3" xfId="7075" xr:uid="{00000000-0005-0000-0000-0000A31B0000}"/>
    <cellStyle name="Обычный 82 2 3" xfId="7076" xr:uid="{00000000-0005-0000-0000-0000A41B0000}"/>
    <cellStyle name="Обычный 82 2 3 2" xfId="7077" xr:uid="{00000000-0005-0000-0000-0000A51B0000}"/>
    <cellStyle name="Обычный 82 2 4" xfId="7078" xr:uid="{00000000-0005-0000-0000-0000A61B0000}"/>
    <cellStyle name="Обычный 82 2 5" xfId="7079" xr:uid="{00000000-0005-0000-0000-0000A71B0000}"/>
    <cellStyle name="Обычный 82 3" xfId="7080" xr:uid="{00000000-0005-0000-0000-0000A81B0000}"/>
    <cellStyle name="Обычный 82 3 2" xfId="7081" xr:uid="{00000000-0005-0000-0000-0000A91B0000}"/>
    <cellStyle name="Обычный 82 3 2 2" xfId="7082" xr:uid="{00000000-0005-0000-0000-0000AA1B0000}"/>
    <cellStyle name="Обычный 82 3 2 2 2" xfId="7083" xr:uid="{00000000-0005-0000-0000-0000AB1B0000}"/>
    <cellStyle name="Обычный 82 3 2 3" xfId="7084" xr:uid="{00000000-0005-0000-0000-0000AC1B0000}"/>
    <cellStyle name="Обычный 82 3 3" xfId="7085" xr:uid="{00000000-0005-0000-0000-0000AD1B0000}"/>
    <cellStyle name="Обычный 82 3 3 2" xfId="7086" xr:uid="{00000000-0005-0000-0000-0000AE1B0000}"/>
    <cellStyle name="Обычный 82 3 4" xfId="7087" xr:uid="{00000000-0005-0000-0000-0000AF1B0000}"/>
    <cellStyle name="Обычный 82 3 5" xfId="7088" xr:uid="{00000000-0005-0000-0000-0000B01B0000}"/>
    <cellStyle name="Обычный 82 4" xfId="7089" xr:uid="{00000000-0005-0000-0000-0000B11B0000}"/>
    <cellStyle name="Обычный 82 4 2" xfId="7090" xr:uid="{00000000-0005-0000-0000-0000B21B0000}"/>
    <cellStyle name="Обычный 82 4 2 2" xfId="7091" xr:uid="{00000000-0005-0000-0000-0000B31B0000}"/>
    <cellStyle name="Обычный 82 4 2 2 2" xfId="7092" xr:uid="{00000000-0005-0000-0000-0000B41B0000}"/>
    <cellStyle name="Обычный 82 4 2 3" xfId="7093" xr:uid="{00000000-0005-0000-0000-0000B51B0000}"/>
    <cellStyle name="Обычный 82 4 3" xfId="7094" xr:uid="{00000000-0005-0000-0000-0000B61B0000}"/>
    <cellStyle name="Обычный 82 4 3 2" xfId="7095" xr:uid="{00000000-0005-0000-0000-0000B71B0000}"/>
    <cellStyle name="Обычный 82 4 4" xfId="7096" xr:uid="{00000000-0005-0000-0000-0000B81B0000}"/>
    <cellStyle name="Обычный 82 4 5" xfId="7097" xr:uid="{00000000-0005-0000-0000-0000B91B0000}"/>
    <cellStyle name="Обычный 82 5" xfId="7098" xr:uid="{00000000-0005-0000-0000-0000BA1B0000}"/>
    <cellStyle name="Обычный 82 5 2" xfId="7099" xr:uid="{00000000-0005-0000-0000-0000BB1B0000}"/>
    <cellStyle name="Обычный 82 5 2 2" xfId="7100" xr:uid="{00000000-0005-0000-0000-0000BC1B0000}"/>
    <cellStyle name="Обычный 82 5 2 2 2" xfId="7101" xr:uid="{00000000-0005-0000-0000-0000BD1B0000}"/>
    <cellStyle name="Обычный 82 5 2 3" xfId="7102" xr:uid="{00000000-0005-0000-0000-0000BE1B0000}"/>
    <cellStyle name="Обычный 82 5 3" xfId="7103" xr:uid="{00000000-0005-0000-0000-0000BF1B0000}"/>
    <cellStyle name="Обычный 82 5 3 2" xfId="7104" xr:uid="{00000000-0005-0000-0000-0000C01B0000}"/>
    <cellStyle name="Обычный 82 5 4" xfId="7105" xr:uid="{00000000-0005-0000-0000-0000C11B0000}"/>
    <cellStyle name="Обычный 82 5 5" xfId="7106" xr:uid="{00000000-0005-0000-0000-0000C21B0000}"/>
    <cellStyle name="Обычный 82 6" xfId="7107" xr:uid="{00000000-0005-0000-0000-0000C31B0000}"/>
    <cellStyle name="Обычный 82 6 2" xfId="7108" xr:uid="{00000000-0005-0000-0000-0000C41B0000}"/>
    <cellStyle name="Обычный 82 6 2 2" xfId="7109" xr:uid="{00000000-0005-0000-0000-0000C51B0000}"/>
    <cellStyle name="Обычный 82 6 2 2 2" xfId="7110" xr:uid="{00000000-0005-0000-0000-0000C61B0000}"/>
    <cellStyle name="Обычный 82 6 2 3" xfId="7111" xr:uid="{00000000-0005-0000-0000-0000C71B0000}"/>
    <cellStyle name="Обычный 82 6 3" xfId="7112" xr:uid="{00000000-0005-0000-0000-0000C81B0000}"/>
    <cellStyle name="Обычный 82 6 3 2" xfId="7113" xr:uid="{00000000-0005-0000-0000-0000C91B0000}"/>
    <cellStyle name="Обычный 82 6 4" xfId="7114" xr:uid="{00000000-0005-0000-0000-0000CA1B0000}"/>
    <cellStyle name="Обычный 82 6 5" xfId="7115" xr:uid="{00000000-0005-0000-0000-0000CB1B0000}"/>
    <cellStyle name="Обычный 82 7" xfId="7116" xr:uid="{00000000-0005-0000-0000-0000CC1B0000}"/>
    <cellStyle name="Обычный 82 7 2" xfId="7117" xr:uid="{00000000-0005-0000-0000-0000CD1B0000}"/>
    <cellStyle name="Обычный 82 7 2 2" xfId="7118" xr:uid="{00000000-0005-0000-0000-0000CE1B0000}"/>
    <cellStyle name="Обычный 82 7 2 2 2" xfId="7119" xr:uid="{00000000-0005-0000-0000-0000CF1B0000}"/>
    <cellStyle name="Обычный 82 7 2 3" xfId="7120" xr:uid="{00000000-0005-0000-0000-0000D01B0000}"/>
    <cellStyle name="Обычный 82 7 3" xfId="7121" xr:uid="{00000000-0005-0000-0000-0000D11B0000}"/>
    <cellStyle name="Обычный 82 7 3 2" xfId="7122" xr:uid="{00000000-0005-0000-0000-0000D21B0000}"/>
    <cellStyle name="Обычный 82 7 4" xfId="7123" xr:uid="{00000000-0005-0000-0000-0000D31B0000}"/>
    <cellStyle name="Обычный 82 7 5" xfId="7124" xr:uid="{00000000-0005-0000-0000-0000D41B0000}"/>
    <cellStyle name="Обычный 82 8" xfId="7125" xr:uid="{00000000-0005-0000-0000-0000D51B0000}"/>
    <cellStyle name="Обычный 82 8 2" xfId="7126" xr:uid="{00000000-0005-0000-0000-0000D61B0000}"/>
    <cellStyle name="Обычный 82 8 2 2" xfId="7127" xr:uid="{00000000-0005-0000-0000-0000D71B0000}"/>
    <cellStyle name="Обычный 82 8 2 2 2" xfId="7128" xr:uid="{00000000-0005-0000-0000-0000D81B0000}"/>
    <cellStyle name="Обычный 82 8 2 3" xfId="7129" xr:uid="{00000000-0005-0000-0000-0000D91B0000}"/>
    <cellStyle name="Обычный 82 8 3" xfId="7130" xr:uid="{00000000-0005-0000-0000-0000DA1B0000}"/>
    <cellStyle name="Обычный 82 8 3 2" xfId="7131" xr:uid="{00000000-0005-0000-0000-0000DB1B0000}"/>
    <cellStyle name="Обычный 82 8 4" xfId="7132" xr:uid="{00000000-0005-0000-0000-0000DC1B0000}"/>
    <cellStyle name="Обычный 82 8 5" xfId="7133" xr:uid="{00000000-0005-0000-0000-0000DD1B0000}"/>
    <cellStyle name="Обычный 82 9" xfId="7134" xr:uid="{00000000-0005-0000-0000-0000DE1B0000}"/>
    <cellStyle name="Обычный 82 9 2" xfId="7135" xr:uid="{00000000-0005-0000-0000-0000DF1B0000}"/>
    <cellStyle name="Обычный 82 9 2 2" xfId="7136" xr:uid="{00000000-0005-0000-0000-0000E01B0000}"/>
    <cellStyle name="Обычный 82 9 2 2 2" xfId="7137" xr:uid="{00000000-0005-0000-0000-0000E11B0000}"/>
    <cellStyle name="Обычный 82 9 2 3" xfId="7138" xr:uid="{00000000-0005-0000-0000-0000E21B0000}"/>
    <cellStyle name="Обычный 82 9 3" xfId="7139" xr:uid="{00000000-0005-0000-0000-0000E31B0000}"/>
    <cellStyle name="Обычный 82 9 3 2" xfId="7140" xr:uid="{00000000-0005-0000-0000-0000E41B0000}"/>
    <cellStyle name="Обычный 82 9 4" xfId="7141" xr:uid="{00000000-0005-0000-0000-0000E51B0000}"/>
    <cellStyle name="Обычный 82 9 5" xfId="7142" xr:uid="{00000000-0005-0000-0000-0000E61B0000}"/>
    <cellStyle name="Обычный 83" xfId="7143" xr:uid="{00000000-0005-0000-0000-0000E71B0000}"/>
    <cellStyle name="Обычный 83 2" xfId="7144" xr:uid="{00000000-0005-0000-0000-0000E81B0000}"/>
    <cellStyle name="Обычный 83 2 2" xfId="7145" xr:uid="{00000000-0005-0000-0000-0000E91B0000}"/>
    <cellStyle name="Обычный 83 2 2 2" xfId="7146" xr:uid="{00000000-0005-0000-0000-0000EA1B0000}"/>
    <cellStyle name="Обычный 83 2 2 2 2" xfId="7147" xr:uid="{00000000-0005-0000-0000-0000EB1B0000}"/>
    <cellStyle name="Обычный 83 2 2 3" xfId="7148" xr:uid="{00000000-0005-0000-0000-0000EC1B0000}"/>
    <cellStyle name="Обычный 83 2 3" xfId="7149" xr:uid="{00000000-0005-0000-0000-0000ED1B0000}"/>
    <cellStyle name="Обычный 83 2 3 2" xfId="7150" xr:uid="{00000000-0005-0000-0000-0000EE1B0000}"/>
    <cellStyle name="Обычный 83 2 4" xfId="7151" xr:uid="{00000000-0005-0000-0000-0000EF1B0000}"/>
    <cellStyle name="Обычный 83 2 5" xfId="7152" xr:uid="{00000000-0005-0000-0000-0000F01B0000}"/>
    <cellStyle name="Обычный 83 3" xfId="7153" xr:uid="{00000000-0005-0000-0000-0000F11B0000}"/>
    <cellStyle name="Обычный 83 3 2" xfId="7154" xr:uid="{00000000-0005-0000-0000-0000F21B0000}"/>
    <cellStyle name="Обычный 83 3 2 2" xfId="7155" xr:uid="{00000000-0005-0000-0000-0000F31B0000}"/>
    <cellStyle name="Обычный 83 3 2 2 2" xfId="7156" xr:uid="{00000000-0005-0000-0000-0000F41B0000}"/>
    <cellStyle name="Обычный 83 3 2 3" xfId="7157" xr:uid="{00000000-0005-0000-0000-0000F51B0000}"/>
    <cellStyle name="Обычный 83 3 3" xfId="7158" xr:uid="{00000000-0005-0000-0000-0000F61B0000}"/>
    <cellStyle name="Обычный 83 3 3 2" xfId="7159" xr:uid="{00000000-0005-0000-0000-0000F71B0000}"/>
    <cellStyle name="Обычный 83 3 4" xfId="7160" xr:uid="{00000000-0005-0000-0000-0000F81B0000}"/>
    <cellStyle name="Обычный 83 3 5" xfId="7161" xr:uid="{00000000-0005-0000-0000-0000F91B0000}"/>
    <cellStyle name="Обычный 83 4" xfId="7162" xr:uid="{00000000-0005-0000-0000-0000FA1B0000}"/>
    <cellStyle name="Обычный 83 4 2" xfId="7163" xr:uid="{00000000-0005-0000-0000-0000FB1B0000}"/>
    <cellStyle name="Обычный 83 4 2 2" xfId="7164" xr:uid="{00000000-0005-0000-0000-0000FC1B0000}"/>
    <cellStyle name="Обычный 83 4 2 2 2" xfId="7165" xr:uid="{00000000-0005-0000-0000-0000FD1B0000}"/>
    <cellStyle name="Обычный 83 4 2 3" xfId="7166" xr:uid="{00000000-0005-0000-0000-0000FE1B0000}"/>
    <cellStyle name="Обычный 83 4 3" xfId="7167" xr:uid="{00000000-0005-0000-0000-0000FF1B0000}"/>
    <cellStyle name="Обычный 83 4 3 2" xfId="7168" xr:uid="{00000000-0005-0000-0000-0000001C0000}"/>
    <cellStyle name="Обычный 83 4 4" xfId="7169" xr:uid="{00000000-0005-0000-0000-0000011C0000}"/>
    <cellStyle name="Обычный 83 4 5" xfId="7170" xr:uid="{00000000-0005-0000-0000-0000021C0000}"/>
    <cellStyle name="Обычный 83 5" xfId="7171" xr:uid="{00000000-0005-0000-0000-0000031C0000}"/>
    <cellStyle name="Обычный 83 5 2" xfId="7172" xr:uid="{00000000-0005-0000-0000-0000041C0000}"/>
    <cellStyle name="Обычный 83 5 2 2" xfId="7173" xr:uid="{00000000-0005-0000-0000-0000051C0000}"/>
    <cellStyle name="Обычный 83 5 2 2 2" xfId="7174" xr:uid="{00000000-0005-0000-0000-0000061C0000}"/>
    <cellStyle name="Обычный 83 5 2 3" xfId="7175" xr:uid="{00000000-0005-0000-0000-0000071C0000}"/>
    <cellStyle name="Обычный 83 5 3" xfId="7176" xr:uid="{00000000-0005-0000-0000-0000081C0000}"/>
    <cellStyle name="Обычный 83 5 3 2" xfId="7177" xr:uid="{00000000-0005-0000-0000-0000091C0000}"/>
    <cellStyle name="Обычный 83 5 4" xfId="7178" xr:uid="{00000000-0005-0000-0000-00000A1C0000}"/>
    <cellStyle name="Обычный 83 5 5" xfId="7179" xr:uid="{00000000-0005-0000-0000-00000B1C0000}"/>
    <cellStyle name="Обычный 83 6" xfId="7180" xr:uid="{00000000-0005-0000-0000-00000C1C0000}"/>
    <cellStyle name="Обычный 83 6 2" xfId="7181" xr:uid="{00000000-0005-0000-0000-00000D1C0000}"/>
    <cellStyle name="Обычный 83 6 2 2" xfId="7182" xr:uid="{00000000-0005-0000-0000-00000E1C0000}"/>
    <cellStyle name="Обычный 83 6 3" xfId="7183" xr:uid="{00000000-0005-0000-0000-00000F1C0000}"/>
    <cellStyle name="Обычный 83 7" xfId="7184" xr:uid="{00000000-0005-0000-0000-0000101C0000}"/>
    <cellStyle name="Обычный 83 7 2" xfId="7185" xr:uid="{00000000-0005-0000-0000-0000111C0000}"/>
    <cellStyle name="Обычный 83 8" xfId="7186" xr:uid="{00000000-0005-0000-0000-0000121C0000}"/>
    <cellStyle name="Обычный 83 9" xfId="7187" xr:uid="{00000000-0005-0000-0000-0000131C0000}"/>
    <cellStyle name="Обычный 84" xfId="7188" xr:uid="{00000000-0005-0000-0000-0000141C0000}"/>
    <cellStyle name="Обычный 84 2" xfId="7189" xr:uid="{00000000-0005-0000-0000-0000151C0000}"/>
    <cellStyle name="Обычный 84 2 2" xfId="7190" xr:uid="{00000000-0005-0000-0000-0000161C0000}"/>
    <cellStyle name="Обычный 84 2 2 2" xfId="7191" xr:uid="{00000000-0005-0000-0000-0000171C0000}"/>
    <cellStyle name="Обычный 84 2 2 2 2" xfId="7192" xr:uid="{00000000-0005-0000-0000-0000181C0000}"/>
    <cellStyle name="Обычный 84 2 2 3" xfId="7193" xr:uid="{00000000-0005-0000-0000-0000191C0000}"/>
    <cellStyle name="Обычный 84 2 3" xfId="7194" xr:uid="{00000000-0005-0000-0000-00001A1C0000}"/>
    <cellStyle name="Обычный 84 2 3 2" xfId="7195" xr:uid="{00000000-0005-0000-0000-00001B1C0000}"/>
    <cellStyle name="Обычный 84 2 4" xfId="7196" xr:uid="{00000000-0005-0000-0000-00001C1C0000}"/>
    <cellStyle name="Обычный 84 2 5" xfId="7197" xr:uid="{00000000-0005-0000-0000-00001D1C0000}"/>
    <cellStyle name="Обычный 84 3" xfId="7198" xr:uid="{00000000-0005-0000-0000-00001E1C0000}"/>
    <cellStyle name="Обычный 84 3 2" xfId="7199" xr:uid="{00000000-0005-0000-0000-00001F1C0000}"/>
    <cellStyle name="Обычный 84 3 2 2" xfId="7200" xr:uid="{00000000-0005-0000-0000-0000201C0000}"/>
    <cellStyle name="Обычный 84 3 2 2 2" xfId="7201" xr:uid="{00000000-0005-0000-0000-0000211C0000}"/>
    <cellStyle name="Обычный 84 3 2 3" xfId="7202" xr:uid="{00000000-0005-0000-0000-0000221C0000}"/>
    <cellStyle name="Обычный 84 3 3" xfId="7203" xr:uid="{00000000-0005-0000-0000-0000231C0000}"/>
    <cellStyle name="Обычный 84 3 3 2" xfId="7204" xr:uid="{00000000-0005-0000-0000-0000241C0000}"/>
    <cellStyle name="Обычный 84 3 4" xfId="7205" xr:uid="{00000000-0005-0000-0000-0000251C0000}"/>
    <cellStyle name="Обычный 84 3 5" xfId="7206" xr:uid="{00000000-0005-0000-0000-0000261C0000}"/>
    <cellStyle name="Обычный 84 4" xfId="7207" xr:uid="{00000000-0005-0000-0000-0000271C0000}"/>
    <cellStyle name="Обычный 84 4 2" xfId="7208" xr:uid="{00000000-0005-0000-0000-0000281C0000}"/>
    <cellStyle name="Обычный 84 4 2 2" xfId="7209" xr:uid="{00000000-0005-0000-0000-0000291C0000}"/>
    <cellStyle name="Обычный 84 4 2 2 2" xfId="7210" xr:uid="{00000000-0005-0000-0000-00002A1C0000}"/>
    <cellStyle name="Обычный 84 4 2 3" xfId="7211" xr:uid="{00000000-0005-0000-0000-00002B1C0000}"/>
    <cellStyle name="Обычный 84 4 3" xfId="7212" xr:uid="{00000000-0005-0000-0000-00002C1C0000}"/>
    <cellStyle name="Обычный 84 4 3 2" xfId="7213" xr:uid="{00000000-0005-0000-0000-00002D1C0000}"/>
    <cellStyle name="Обычный 84 4 4" xfId="7214" xr:uid="{00000000-0005-0000-0000-00002E1C0000}"/>
    <cellStyle name="Обычный 84 4 5" xfId="7215" xr:uid="{00000000-0005-0000-0000-00002F1C0000}"/>
    <cellStyle name="Обычный 84 5" xfId="7216" xr:uid="{00000000-0005-0000-0000-0000301C0000}"/>
    <cellStyle name="Обычный 84 5 2" xfId="7217" xr:uid="{00000000-0005-0000-0000-0000311C0000}"/>
    <cellStyle name="Обычный 84 5 2 2" xfId="7218" xr:uid="{00000000-0005-0000-0000-0000321C0000}"/>
    <cellStyle name="Обычный 84 5 3" xfId="7219" xr:uid="{00000000-0005-0000-0000-0000331C0000}"/>
    <cellStyle name="Обычный 84 6" xfId="7220" xr:uid="{00000000-0005-0000-0000-0000341C0000}"/>
    <cellStyle name="Обычный 84 6 2" xfId="7221" xr:uid="{00000000-0005-0000-0000-0000351C0000}"/>
    <cellStyle name="Обычный 84 7" xfId="7222" xr:uid="{00000000-0005-0000-0000-0000361C0000}"/>
    <cellStyle name="Обычный 84 8" xfId="7223" xr:uid="{00000000-0005-0000-0000-0000371C0000}"/>
    <cellStyle name="Обычный 85" xfId="7224" xr:uid="{00000000-0005-0000-0000-0000381C0000}"/>
    <cellStyle name="Обычный 85 2" xfId="7225" xr:uid="{00000000-0005-0000-0000-0000391C0000}"/>
    <cellStyle name="Обычный 85 2 2" xfId="7226" xr:uid="{00000000-0005-0000-0000-00003A1C0000}"/>
    <cellStyle name="Обычный 85 2 2 2" xfId="7227" xr:uid="{00000000-0005-0000-0000-00003B1C0000}"/>
    <cellStyle name="Обычный 85 2 2 2 2" xfId="7228" xr:uid="{00000000-0005-0000-0000-00003C1C0000}"/>
    <cellStyle name="Обычный 85 2 2 3" xfId="7229" xr:uid="{00000000-0005-0000-0000-00003D1C0000}"/>
    <cellStyle name="Обычный 85 2 3" xfId="7230" xr:uid="{00000000-0005-0000-0000-00003E1C0000}"/>
    <cellStyle name="Обычный 85 2 3 2" xfId="7231" xr:uid="{00000000-0005-0000-0000-00003F1C0000}"/>
    <cellStyle name="Обычный 85 2 4" xfId="7232" xr:uid="{00000000-0005-0000-0000-0000401C0000}"/>
    <cellStyle name="Обычный 85 2 5" xfId="7233" xr:uid="{00000000-0005-0000-0000-0000411C0000}"/>
    <cellStyle name="Обычный 85 3" xfId="7234" xr:uid="{00000000-0005-0000-0000-0000421C0000}"/>
    <cellStyle name="Обычный 85 3 2" xfId="7235" xr:uid="{00000000-0005-0000-0000-0000431C0000}"/>
    <cellStyle name="Обычный 85 3 2 2" xfId="7236" xr:uid="{00000000-0005-0000-0000-0000441C0000}"/>
    <cellStyle name="Обычный 85 3 2 2 2" xfId="7237" xr:uid="{00000000-0005-0000-0000-0000451C0000}"/>
    <cellStyle name="Обычный 85 3 2 3" xfId="7238" xr:uid="{00000000-0005-0000-0000-0000461C0000}"/>
    <cellStyle name="Обычный 85 3 3" xfId="7239" xr:uid="{00000000-0005-0000-0000-0000471C0000}"/>
    <cellStyle name="Обычный 85 3 3 2" xfId="7240" xr:uid="{00000000-0005-0000-0000-0000481C0000}"/>
    <cellStyle name="Обычный 85 3 4" xfId="7241" xr:uid="{00000000-0005-0000-0000-0000491C0000}"/>
    <cellStyle name="Обычный 85 3 5" xfId="7242" xr:uid="{00000000-0005-0000-0000-00004A1C0000}"/>
    <cellStyle name="Обычный 85 4" xfId="7243" xr:uid="{00000000-0005-0000-0000-00004B1C0000}"/>
    <cellStyle name="Обычный 85 4 2" xfId="7244" xr:uid="{00000000-0005-0000-0000-00004C1C0000}"/>
    <cellStyle name="Обычный 85 4 2 2" xfId="7245" xr:uid="{00000000-0005-0000-0000-00004D1C0000}"/>
    <cellStyle name="Обычный 85 4 3" xfId="7246" xr:uid="{00000000-0005-0000-0000-00004E1C0000}"/>
    <cellStyle name="Обычный 85 5" xfId="7247" xr:uid="{00000000-0005-0000-0000-00004F1C0000}"/>
    <cellStyle name="Обычный 85 5 2" xfId="7248" xr:uid="{00000000-0005-0000-0000-0000501C0000}"/>
    <cellStyle name="Обычный 85 6" xfId="7249" xr:uid="{00000000-0005-0000-0000-0000511C0000}"/>
    <cellStyle name="Обычный 85 7" xfId="7250" xr:uid="{00000000-0005-0000-0000-0000521C0000}"/>
    <cellStyle name="Обычный 86" xfId="7251" xr:uid="{00000000-0005-0000-0000-0000531C0000}"/>
    <cellStyle name="Обычный 86 2" xfId="7252" xr:uid="{00000000-0005-0000-0000-0000541C0000}"/>
    <cellStyle name="Обычный 86 2 2" xfId="7253" xr:uid="{00000000-0005-0000-0000-0000551C0000}"/>
    <cellStyle name="Обычный 86 2 2 2" xfId="7254" xr:uid="{00000000-0005-0000-0000-0000561C0000}"/>
    <cellStyle name="Обычный 86 2 2 2 2" xfId="7255" xr:uid="{00000000-0005-0000-0000-0000571C0000}"/>
    <cellStyle name="Обычный 86 2 2 3" xfId="7256" xr:uid="{00000000-0005-0000-0000-0000581C0000}"/>
    <cellStyle name="Обычный 86 2 3" xfId="7257" xr:uid="{00000000-0005-0000-0000-0000591C0000}"/>
    <cellStyle name="Обычный 86 2 3 2" xfId="7258" xr:uid="{00000000-0005-0000-0000-00005A1C0000}"/>
    <cellStyle name="Обычный 86 2 4" xfId="7259" xr:uid="{00000000-0005-0000-0000-00005B1C0000}"/>
    <cellStyle name="Обычный 86 2 5" xfId="7260" xr:uid="{00000000-0005-0000-0000-00005C1C0000}"/>
    <cellStyle name="Обычный 86 3" xfId="7261" xr:uid="{00000000-0005-0000-0000-00005D1C0000}"/>
    <cellStyle name="Обычный 86 3 2" xfId="7262" xr:uid="{00000000-0005-0000-0000-00005E1C0000}"/>
    <cellStyle name="Обычный 86 3 2 2" xfId="7263" xr:uid="{00000000-0005-0000-0000-00005F1C0000}"/>
    <cellStyle name="Обычный 86 3 3" xfId="7264" xr:uid="{00000000-0005-0000-0000-0000601C0000}"/>
    <cellStyle name="Обычный 86 4" xfId="7265" xr:uid="{00000000-0005-0000-0000-0000611C0000}"/>
    <cellStyle name="Обычный 86 4 2" xfId="7266" xr:uid="{00000000-0005-0000-0000-0000621C0000}"/>
    <cellStyle name="Обычный 86 5" xfId="7267" xr:uid="{00000000-0005-0000-0000-0000631C0000}"/>
    <cellStyle name="Обычный 86 6" xfId="7268" xr:uid="{00000000-0005-0000-0000-0000641C0000}"/>
    <cellStyle name="Обычный 87" xfId="7269" xr:uid="{00000000-0005-0000-0000-0000651C0000}"/>
    <cellStyle name="Обычный 87 2" xfId="7270" xr:uid="{00000000-0005-0000-0000-0000661C0000}"/>
    <cellStyle name="Обычный 87 2 2" xfId="7271" xr:uid="{00000000-0005-0000-0000-0000671C0000}"/>
    <cellStyle name="Обычный 87 2 2 2" xfId="7272" xr:uid="{00000000-0005-0000-0000-0000681C0000}"/>
    <cellStyle name="Обычный 87 2 2 2 2" xfId="7273" xr:uid="{00000000-0005-0000-0000-0000691C0000}"/>
    <cellStyle name="Обычный 87 2 2 3" xfId="7274" xr:uid="{00000000-0005-0000-0000-00006A1C0000}"/>
    <cellStyle name="Обычный 87 2 3" xfId="7275" xr:uid="{00000000-0005-0000-0000-00006B1C0000}"/>
    <cellStyle name="Обычный 87 2 3 2" xfId="7276" xr:uid="{00000000-0005-0000-0000-00006C1C0000}"/>
    <cellStyle name="Обычный 87 2 4" xfId="7277" xr:uid="{00000000-0005-0000-0000-00006D1C0000}"/>
    <cellStyle name="Обычный 87 2 5" xfId="7278" xr:uid="{00000000-0005-0000-0000-00006E1C0000}"/>
    <cellStyle name="Обычный 87 3" xfId="7279" xr:uid="{00000000-0005-0000-0000-00006F1C0000}"/>
    <cellStyle name="Обычный 87 3 2" xfId="7280" xr:uid="{00000000-0005-0000-0000-0000701C0000}"/>
    <cellStyle name="Обычный 87 3 2 2" xfId="7281" xr:uid="{00000000-0005-0000-0000-0000711C0000}"/>
    <cellStyle name="Обычный 87 3 2 2 2" xfId="7282" xr:uid="{00000000-0005-0000-0000-0000721C0000}"/>
    <cellStyle name="Обычный 87 3 2 3" xfId="7283" xr:uid="{00000000-0005-0000-0000-0000731C0000}"/>
    <cellStyle name="Обычный 87 3 3" xfId="7284" xr:uid="{00000000-0005-0000-0000-0000741C0000}"/>
    <cellStyle name="Обычный 87 3 3 2" xfId="7285" xr:uid="{00000000-0005-0000-0000-0000751C0000}"/>
    <cellStyle name="Обычный 87 3 4" xfId="7286" xr:uid="{00000000-0005-0000-0000-0000761C0000}"/>
    <cellStyle name="Обычный 87 3 5" xfId="7287" xr:uid="{00000000-0005-0000-0000-0000771C0000}"/>
    <cellStyle name="Обычный 87 4" xfId="7288" xr:uid="{00000000-0005-0000-0000-0000781C0000}"/>
    <cellStyle name="Обычный 87 4 2" xfId="7289" xr:uid="{00000000-0005-0000-0000-0000791C0000}"/>
    <cellStyle name="Обычный 87 4 2 2" xfId="7290" xr:uid="{00000000-0005-0000-0000-00007A1C0000}"/>
    <cellStyle name="Обычный 87 4 2 2 2" xfId="7291" xr:uid="{00000000-0005-0000-0000-00007B1C0000}"/>
    <cellStyle name="Обычный 87 4 2 3" xfId="7292" xr:uid="{00000000-0005-0000-0000-00007C1C0000}"/>
    <cellStyle name="Обычный 87 4 3" xfId="7293" xr:uid="{00000000-0005-0000-0000-00007D1C0000}"/>
    <cellStyle name="Обычный 87 4 3 2" xfId="7294" xr:uid="{00000000-0005-0000-0000-00007E1C0000}"/>
    <cellStyle name="Обычный 87 4 4" xfId="7295" xr:uid="{00000000-0005-0000-0000-00007F1C0000}"/>
    <cellStyle name="Обычный 87 4 5" xfId="7296" xr:uid="{00000000-0005-0000-0000-0000801C0000}"/>
    <cellStyle name="Обычный 87 5" xfId="7297" xr:uid="{00000000-0005-0000-0000-0000811C0000}"/>
    <cellStyle name="Обычный 87 5 2" xfId="7298" xr:uid="{00000000-0005-0000-0000-0000821C0000}"/>
    <cellStyle name="Обычный 87 5 2 2" xfId="7299" xr:uid="{00000000-0005-0000-0000-0000831C0000}"/>
    <cellStyle name="Обычный 87 5 2 2 2" xfId="7300" xr:uid="{00000000-0005-0000-0000-0000841C0000}"/>
    <cellStyle name="Обычный 87 5 2 3" xfId="7301" xr:uid="{00000000-0005-0000-0000-0000851C0000}"/>
    <cellStyle name="Обычный 87 5 3" xfId="7302" xr:uid="{00000000-0005-0000-0000-0000861C0000}"/>
    <cellStyle name="Обычный 87 5 3 2" xfId="7303" xr:uid="{00000000-0005-0000-0000-0000871C0000}"/>
    <cellStyle name="Обычный 87 5 4" xfId="7304" xr:uid="{00000000-0005-0000-0000-0000881C0000}"/>
    <cellStyle name="Обычный 87 5 5" xfId="7305" xr:uid="{00000000-0005-0000-0000-0000891C0000}"/>
    <cellStyle name="Обычный 88" xfId="7306" xr:uid="{00000000-0005-0000-0000-00008A1C0000}"/>
    <cellStyle name="Обычный 88 2" xfId="7307" xr:uid="{00000000-0005-0000-0000-00008B1C0000}"/>
    <cellStyle name="Обычный 88 2 2" xfId="7308" xr:uid="{00000000-0005-0000-0000-00008C1C0000}"/>
    <cellStyle name="Обычный 88 2 2 2" xfId="7309" xr:uid="{00000000-0005-0000-0000-00008D1C0000}"/>
    <cellStyle name="Обычный 88 2 2 2 2" xfId="7310" xr:uid="{00000000-0005-0000-0000-00008E1C0000}"/>
    <cellStyle name="Обычный 88 2 2 3" xfId="7311" xr:uid="{00000000-0005-0000-0000-00008F1C0000}"/>
    <cellStyle name="Обычный 88 2 3" xfId="7312" xr:uid="{00000000-0005-0000-0000-0000901C0000}"/>
    <cellStyle name="Обычный 88 2 3 2" xfId="7313" xr:uid="{00000000-0005-0000-0000-0000911C0000}"/>
    <cellStyle name="Обычный 88 2 4" xfId="7314" xr:uid="{00000000-0005-0000-0000-0000921C0000}"/>
    <cellStyle name="Обычный 88 2 5" xfId="7315" xr:uid="{00000000-0005-0000-0000-0000931C0000}"/>
    <cellStyle name="Обычный 88 3" xfId="7316" xr:uid="{00000000-0005-0000-0000-0000941C0000}"/>
    <cellStyle name="Обычный 88 3 2" xfId="7317" xr:uid="{00000000-0005-0000-0000-0000951C0000}"/>
    <cellStyle name="Обычный 88 3 2 2" xfId="7318" xr:uid="{00000000-0005-0000-0000-0000961C0000}"/>
    <cellStyle name="Обычный 88 3 2 2 2" xfId="7319" xr:uid="{00000000-0005-0000-0000-0000971C0000}"/>
    <cellStyle name="Обычный 88 3 2 3" xfId="7320" xr:uid="{00000000-0005-0000-0000-0000981C0000}"/>
    <cellStyle name="Обычный 88 3 3" xfId="7321" xr:uid="{00000000-0005-0000-0000-0000991C0000}"/>
    <cellStyle name="Обычный 88 3 3 2" xfId="7322" xr:uid="{00000000-0005-0000-0000-00009A1C0000}"/>
    <cellStyle name="Обычный 88 3 4" xfId="7323" xr:uid="{00000000-0005-0000-0000-00009B1C0000}"/>
    <cellStyle name="Обычный 88 3 5" xfId="7324" xr:uid="{00000000-0005-0000-0000-00009C1C0000}"/>
    <cellStyle name="Обычный 88 4" xfId="7325" xr:uid="{00000000-0005-0000-0000-00009D1C0000}"/>
    <cellStyle name="Обычный 88 4 2" xfId="7326" xr:uid="{00000000-0005-0000-0000-00009E1C0000}"/>
    <cellStyle name="Обычный 88 4 2 2" xfId="7327" xr:uid="{00000000-0005-0000-0000-00009F1C0000}"/>
    <cellStyle name="Обычный 88 4 2 2 2" xfId="7328" xr:uid="{00000000-0005-0000-0000-0000A01C0000}"/>
    <cellStyle name="Обычный 88 4 2 3" xfId="7329" xr:uid="{00000000-0005-0000-0000-0000A11C0000}"/>
    <cellStyle name="Обычный 88 4 3" xfId="7330" xr:uid="{00000000-0005-0000-0000-0000A21C0000}"/>
    <cellStyle name="Обычный 88 4 3 2" xfId="7331" xr:uid="{00000000-0005-0000-0000-0000A31C0000}"/>
    <cellStyle name="Обычный 88 4 4" xfId="7332" xr:uid="{00000000-0005-0000-0000-0000A41C0000}"/>
    <cellStyle name="Обычный 88 4 5" xfId="7333" xr:uid="{00000000-0005-0000-0000-0000A51C0000}"/>
    <cellStyle name="Обычный 88 5" xfId="7334" xr:uid="{00000000-0005-0000-0000-0000A61C0000}"/>
    <cellStyle name="Обычный 88 5 2" xfId="7335" xr:uid="{00000000-0005-0000-0000-0000A71C0000}"/>
    <cellStyle name="Обычный 88 5 2 2" xfId="7336" xr:uid="{00000000-0005-0000-0000-0000A81C0000}"/>
    <cellStyle name="Обычный 88 5 2 2 2" xfId="7337" xr:uid="{00000000-0005-0000-0000-0000A91C0000}"/>
    <cellStyle name="Обычный 88 5 2 3" xfId="7338" xr:uid="{00000000-0005-0000-0000-0000AA1C0000}"/>
    <cellStyle name="Обычный 88 5 3" xfId="7339" xr:uid="{00000000-0005-0000-0000-0000AB1C0000}"/>
    <cellStyle name="Обычный 88 5 3 2" xfId="7340" xr:uid="{00000000-0005-0000-0000-0000AC1C0000}"/>
    <cellStyle name="Обычный 88 5 4" xfId="7341" xr:uid="{00000000-0005-0000-0000-0000AD1C0000}"/>
    <cellStyle name="Обычный 88 5 5" xfId="7342" xr:uid="{00000000-0005-0000-0000-0000AE1C0000}"/>
    <cellStyle name="Обычный 88 6" xfId="7343" xr:uid="{00000000-0005-0000-0000-0000AF1C0000}"/>
    <cellStyle name="Обычный 88 6 2" xfId="7344" xr:uid="{00000000-0005-0000-0000-0000B01C0000}"/>
    <cellStyle name="Обычный 88 6 2 2" xfId="7345" xr:uid="{00000000-0005-0000-0000-0000B11C0000}"/>
    <cellStyle name="Обычный 88 6 2 2 2" xfId="7346" xr:uid="{00000000-0005-0000-0000-0000B21C0000}"/>
    <cellStyle name="Обычный 88 6 2 3" xfId="7347" xr:uid="{00000000-0005-0000-0000-0000B31C0000}"/>
    <cellStyle name="Обычный 88 6 3" xfId="7348" xr:uid="{00000000-0005-0000-0000-0000B41C0000}"/>
    <cellStyle name="Обычный 88 6 3 2" xfId="7349" xr:uid="{00000000-0005-0000-0000-0000B51C0000}"/>
    <cellStyle name="Обычный 88 6 4" xfId="7350" xr:uid="{00000000-0005-0000-0000-0000B61C0000}"/>
    <cellStyle name="Обычный 88 6 5" xfId="7351" xr:uid="{00000000-0005-0000-0000-0000B71C0000}"/>
    <cellStyle name="Обычный 89" xfId="7352" xr:uid="{00000000-0005-0000-0000-0000B81C0000}"/>
    <cellStyle name="Обычный 89 2" xfId="7353" xr:uid="{00000000-0005-0000-0000-0000B91C0000}"/>
    <cellStyle name="Обычный 89 2 2" xfId="7354" xr:uid="{00000000-0005-0000-0000-0000BA1C0000}"/>
    <cellStyle name="Обычный 89 2 2 2" xfId="7355" xr:uid="{00000000-0005-0000-0000-0000BB1C0000}"/>
    <cellStyle name="Обычный 89 2 2 2 2" xfId="7356" xr:uid="{00000000-0005-0000-0000-0000BC1C0000}"/>
    <cellStyle name="Обычный 89 2 2 3" xfId="7357" xr:uid="{00000000-0005-0000-0000-0000BD1C0000}"/>
    <cellStyle name="Обычный 89 2 3" xfId="7358" xr:uid="{00000000-0005-0000-0000-0000BE1C0000}"/>
    <cellStyle name="Обычный 89 2 3 2" xfId="7359" xr:uid="{00000000-0005-0000-0000-0000BF1C0000}"/>
    <cellStyle name="Обычный 89 2 4" xfId="7360" xr:uid="{00000000-0005-0000-0000-0000C01C0000}"/>
    <cellStyle name="Обычный 89 2 5" xfId="7361" xr:uid="{00000000-0005-0000-0000-0000C11C0000}"/>
    <cellStyle name="Обычный 89 3" xfId="7362" xr:uid="{00000000-0005-0000-0000-0000C21C0000}"/>
    <cellStyle name="Обычный 89 3 2" xfId="7363" xr:uid="{00000000-0005-0000-0000-0000C31C0000}"/>
    <cellStyle name="Обычный 89 3 2 2" xfId="7364" xr:uid="{00000000-0005-0000-0000-0000C41C0000}"/>
    <cellStyle name="Обычный 89 3 2 2 2" xfId="7365" xr:uid="{00000000-0005-0000-0000-0000C51C0000}"/>
    <cellStyle name="Обычный 89 3 2 3" xfId="7366" xr:uid="{00000000-0005-0000-0000-0000C61C0000}"/>
    <cellStyle name="Обычный 89 3 3" xfId="7367" xr:uid="{00000000-0005-0000-0000-0000C71C0000}"/>
    <cellStyle name="Обычный 89 3 3 2" xfId="7368" xr:uid="{00000000-0005-0000-0000-0000C81C0000}"/>
    <cellStyle name="Обычный 89 3 4" xfId="7369" xr:uid="{00000000-0005-0000-0000-0000C91C0000}"/>
    <cellStyle name="Обычный 89 3 5" xfId="7370" xr:uid="{00000000-0005-0000-0000-0000CA1C0000}"/>
    <cellStyle name="Обычный 89 4" xfId="7371" xr:uid="{00000000-0005-0000-0000-0000CB1C0000}"/>
    <cellStyle name="Обычный 89 4 2" xfId="7372" xr:uid="{00000000-0005-0000-0000-0000CC1C0000}"/>
    <cellStyle name="Обычный 89 4 2 2" xfId="7373" xr:uid="{00000000-0005-0000-0000-0000CD1C0000}"/>
    <cellStyle name="Обычный 89 4 2 2 2" xfId="7374" xr:uid="{00000000-0005-0000-0000-0000CE1C0000}"/>
    <cellStyle name="Обычный 89 4 2 3" xfId="7375" xr:uid="{00000000-0005-0000-0000-0000CF1C0000}"/>
    <cellStyle name="Обычный 89 4 3" xfId="7376" xr:uid="{00000000-0005-0000-0000-0000D01C0000}"/>
    <cellStyle name="Обычный 89 4 3 2" xfId="7377" xr:uid="{00000000-0005-0000-0000-0000D11C0000}"/>
    <cellStyle name="Обычный 89 4 4" xfId="7378" xr:uid="{00000000-0005-0000-0000-0000D21C0000}"/>
    <cellStyle name="Обычный 89 4 5" xfId="7379" xr:uid="{00000000-0005-0000-0000-0000D31C0000}"/>
    <cellStyle name="Обычный 89 5" xfId="7380" xr:uid="{00000000-0005-0000-0000-0000D41C0000}"/>
    <cellStyle name="Обычный 89 5 2" xfId="7381" xr:uid="{00000000-0005-0000-0000-0000D51C0000}"/>
    <cellStyle name="Обычный 89 5 2 2" xfId="7382" xr:uid="{00000000-0005-0000-0000-0000D61C0000}"/>
    <cellStyle name="Обычный 89 5 2 2 2" xfId="7383" xr:uid="{00000000-0005-0000-0000-0000D71C0000}"/>
    <cellStyle name="Обычный 89 5 2 3" xfId="7384" xr:uid="{00000000-0005-0000-0000-0000D81C0000}"/>
    <cellStyle name="Обычный 89 5 3" xfId="7385" xr:uid="{00000000-0005-0000-0000-0000D91C0000}"/>
    <cellStyle name="Обычный 89 5 3 2" xfId="7386" xr:uid="{00000000-0005-0000-0000-0000DA1C0000}"/>
    <cellStyle name="Обычный 89 5 4" xfId="7387" xr:uid="{00000000-0005-0000-0000-0000DB1C0000}"/>
    <cellStyle name="Обычный 89 5 5" xfId="7388" xr:uid="{00000000-0005-0000-0000-0000DC1C0000}"/>
    <cellStyle name="Обычный 89 6" xfId="7389" xr:uid="{00000000-0005-0000-0000-0000DD1C0000}"/>
    <cellStyle name="Обычный 89 6 2" xfId="7390" xr:uid="{00000000-0005-0000-0000-0000DE1C0000}"/>
    <cellStyle name="Обычный 89 6 2 2" xfId="7391" xr:uid="{00000000-0005-0000-0000-0000DF1C0000}"/>
    <cellStyle name="Обычный 89 6 2 2 2" xfId="7392" xr:uid="{00000000-0005-0000-0000-0000E01C0000}"/>
    <cellStyle name="Обычный 89 6 2 3" xfId="7393" xr:uid="{00000000-0005-0000-0000-0000E11C0000}"/>
    <cellStyle name="Обычный 89 6 3" xfId="7394" xr:uid="{00000000-0005-0000-0000-0000E21C0000}"/>
    <cellStyle name="Обычный 89 6 3 2" xfId="7395" xr:uid="{00000000-0005-0000-0000-0000E31C0000}"/>
    <cellStyle name="Обычный 89 6 4" xfId="7396" xr:uid="{00000000-0005-0000-0000-0000E41C0000}"/>
    <cellStyle name="Обычный 89 6 5" xfId="7397" xr:uid="{00000000-0005-0000-0000-0000E51C0000}"/>
    <cellStyle name="Обычный 9" xfId="7398" xr:uid="{00000000-0005-0000-0000-0000E61C0000}"/>
    <cellStyle name="Обычный 9 2" xfId="7399" xr:uid="{00000000-0005-0000-0000-0000E71C0000}"/>
    <cellStyle name="Обычный 9 2 2" xfId="7400" xr:uid="{00000000-0005-0000-0000-0000E81C0000}"/>
    <cellStyle name="Обычный 9 2 2 2" xfId="7401" xr:uid="{00000000-0005-0000-0000-0000E91C0000}"/>
    <cellStyle name="Обычный 9 2 3" xfId="7402" xr:uid="{00000000-0005-0000-0000-0000EA1C0000}"/>
    <cellStyle name="Обычный 9 3" xfId="7403" xr:uid="{00000000-0005-0000-0000-0000EB1C0000}"/>
    <cellStyle name="Обычный 9 3 2" xfId="7404" xr:uid="{00000000-0005-0000-0000-0000EC1C0000}"/>
    <cellStyle name="Обычный 9 4" xfId="7405" xr:uid="{00000000-0005-0000-0000-0000ED1C0000}"/>
    <cellStyle name="Обычный 9 5" xfId="7406" xr:uid="{00000000-0005-0000-0000-0000EE1C0000}"/>
    <cellStyle name="Обычный 90" xfId="7407" xr:uid="{00000000-0005-0000-0000-0000EF1C0000}"/>
    <cellStyle name="Обычный 90 2" xfId="7408" xr:uid="{00000000-0005-0000-0000-0000F01C0000}"/>
    <cellStyle name="Обычный 90 2 2" xfId="7409" xr:uid="{00000000-0005-0000-0000-0000F11C0000}"/>
    <cellStyle name="Обычный 90 2 2 2" xfId="7410" xr:uid="{00000000-0005-0000-0000-0000F21C0000}"/>
    <cellStyle name="Обычный 90 2 2 2 2" xfId="7411" xr:uid="{00000000-0005-0000-0000-0000F31C0000}"/>
    <cellStyle name="Обычный 90 2 2 3" xfId="7412" xr:uid="{00000000-0005-0000-0000-0000F41C0000}"/>
    <cellStyle name="Обычный 90 2 3" xfId="7413" xr:uid="{00000000-0005-0000-0000-0000F51C0000}"/>
    <cellStyle name="Обычный 90 2 3 2" xfId="7414" xr:uid="{00000000-0005-0000-0000-0000F61C0000}"/>
    <cellStyle name="Обычный 90 2 4" xfId="7415" xr:uid="{00000000-0005-0000-0000-0000F71C0000}"/>
    <cellStyle name="Обычный 90 2 5" xfId="7416" xr:uid="{00000000-0005-0000-0000-0000F81C0000}"/>
    <cellStyle name="Обычный 90 3" xfId="7417" xr:uid="{00000000-0005-0000-0000-0000F91C0000}"/>
    <cellStyle name="Обычный 90 3 2" xfId="7418" xr:uid="{00000000-0005-0000-0000-0000FA1C0000}"/>
    <cellStyle name="Обычный 90 3 2 2" xfId="7419" xr:uid="{00000000-0005-0000-0000-0000FB1C0000}"/>
    <cellStyle name="Обычный 90 3 2 2 2" xfId="7420" xr:uid="{00000000-0005-0000-0000-0000FC1C0000}"/>
    <cellStyle name="Обычный 90 3 2 3" xfId="7421" xr:uid="{00000000-0005-0000-0000-0000FD1C0000}"/>
    <cellStyle name="Обычный 90 3 3" xfId="7422" xr:uid="{00000000-0005-0000-0000-0000FE1C0000}"/>
    <cellStyle name="Обычный 90 3 3 2" xfId="7423" xr:uid="{00000000-0005-0000-0000-0000FF1C0000}"/>
    <cellStyle name="Обычный 90 3 4" xfId="7424" xr:uid="{00000000-0005-0000-0000-0000001D0000}"/>
    <cellStyle name="Обычный 90 3 5" xfId="7425" xr:uid="{00000000-0005-0000-0000-0000011D0000}"/>
    <cellStyle name="Обычный 90 4" xfId="7426" xr:uid="{00000000-0005-0000-0000-0000021D0000}"/>
    <cellStyle name="Обычный 90 4 2" xfId="7427" xr:uid="{00000000-0005-0000-0000-0000031D0000}"/>
    <cellStyle name="Обычный 90 4 2 2" xfId="7428" xr:uid="{00000000-0005-0000-0000-0000041D0000}"/>
    <cellStyle name="Обычный 90 4 2 2 2" xfId="7429" xr:uid="{00000000-0005-0000-0000-0000051D0000}"/>
    <cellStyle name="Обычный 90 4 2 3" xfId="7430" xr:uid="{00000000-0005-0000-0000-0000061D0000}"/>
    <cellStyle name="Обычный 90 4 3" xfId="7431" xr:uid="{00000000-0005-0000-0000-0000071D0000}"/>
    <cellStyle name="Обычный 90 4 3 2" xfId="7432" xr:uid="{00000000-0005-0000-0000-0000081D0000}"/>
    <cellStyle name="Обычный 90 4 4" xfId="7433" xr:uid="{00000000-0005-0000-0000-0000091D0000}"/>
    <cellStyle name="Обычный 90 4 5" xfId="7434" xr:uid="{00000000-0005-0000-0000-00000A1D0000}"/>
    <cellStyle name="Обычный 90 5" xfId="7435" xr:uid="{00000000-0005-0000-0000-00000B1D0000}"/>
    <cellStyle name="Обычный 90 5 2" xfId="7436" xr:uid="{00000000-0005-0000-0000-00000C1D0000}"/>
    <cellStyle name="Обычный 90 5 2 2" xfId="7437" xr:uid="{00000000-0005-0000-0000-00000D1D0000}"/>
    <cellStyle name="Обычный 90 5 2 2 2" xfId="7438" xr:uid="{00000000-0005-0000-0000-00000E1D0000}"/>
    <cellStyle name="Обычный 90 5 2 3" xfId="7439" xr:uid="{00000000-0005-0000-0000-00000F1D0000}"/>
    <cellStyle name="Обычный 90 5 3" xfId="7440" xr:uid="{00000000-0005-0000-0000-0000101D0000}"/>
    <cellStyle name="Обычный 90 5 3 2" xfId="7441" xr:uid="{00000000-0005-0000-0000-0000111D0000}"/>
    <cellStyle name="Обычный 90 5 4" xfId="7442" xr:uid="{00000000-0005-0000-0000-0000121D0000}"/>
    <cellStyle name="Обычный 90 5 5" xfId="7443" xr:uid="{00000000-0005-0000-0000-0000131D0000}"/>
    <cellStyle name="Обычный 90 6" xfId="7444" xr:uid="{00000000-0005-0000-0000-0000141D0000}"/>
    <cellStyle name="Обычный 90 6 2" xfId="7445" xr:uid="{00000000-0005-0000-0000-0000151D0000}"/>
    <cellStyle name="Обычный 90 6 2 2" xfId="7446" xr:uid="{00000000-0005-0000-0000-0000161D0000}"/>
    <cellStyle name="Обычный 90 6 2 2 2" xfId="7447" xr:uid="{00000000-0005-0000-0000-0000171D0000}"/>
    <cellStyle name="Обычный 90 6 2 3" xfId="7448" xr:uid="{00000000-0005-0000-0000-0000181D0000}"/>
    <cellStyle name="Обычный 90 6 3" xfId="7449" xr:uid="{00000000-0005-0000-0000-0000191D0000}"/>
    <cellStyle name="Обычный 90 6 3 2" xfId="7450" xr:uid="{00000000-0005-0000-0000-00001A1D0000}"/>
    <cellStyle name="Обычный 90 6 4" xfId="7451" xr:uid="{00000000-0005-0000-0000-00001B1D0000}"/>
    <cellStyle name="Обычный 90 6 5" xfId="7452" xr:uid="{00000000-0005-0000-0000-00001C1D0000}"/>
    <cellStyle name="Обычный 91" xfId="7453" xr:uid="{00000000-0005-0000-0000-00001D1D0000}"/>
    <cellStyle name="Обычный 91 10" xfId="7454" xr:uid="{00000000-0005-0000-0000-00001E1D0000}"/>
    <cellStyle name="Обычный 91 2" xfId="7455" xr:uid="{00000000-0005-0000-0000-00001F1D0000}"/>
    <cellStyle name="Обычный 91 2 2" xfId="7456" xr:uid="{00000000-0005-0000-0000-0000201D0000}"/>
    <cellStyle name="Обычный 91 2 2 2" xfId="7457" xr:uid="{00000000-0005-0000-0000-0000211D0000}"/>
    <cellStyle name="Обычный 91 2 2 2 2" xfId="7458" xr:uid="{00000000-0005-0000-0000-0000221D0000}"/>
    <cellStyle name="Обычный 91 2 2 3" xfId="7459" xr:uid="{00000000-0005-0000-0000-0000231D0000}"/>
    <cellStyle name="Обычный 91 2 3" xfId="7460" xr:uid="{00000000-0005-0000-0000-0000241D0000}"/>
    <cellStyle name="Обычный 91 2 3 2" xfId="7461" xr:uid="{00000000-0005-0000-0000-0000251D0000}"/>
    <cellStyle name="Обычный 91 2 4" xfId="7462" xr:uid="{00000000-0005-0000-0000-0000261D0000}"/>
    <cellStyle name="Обычный 91 2 5" xfId="7463" xr:uid="{00000000-0005-0000-0000-0000271D0000}"/>
    <cellStyle name="Обычный 91 3" xfId="7464" xr:uid="{00000000-0005-0000-0000-0000281D0000}"/>
    <cellStyle name="Обычный 91 3 2" xfId="7465" xr:uid="{00000000-0005-0000-0000-0000291D0000}"/>
    <cellStyle name="Обычный 91 3 2 2" xfId="7466" xr:uid="{00000000-0005-0000-0000-00002A1D0000}"/>
    <cellStyle name="Обычный 91 3 2 2 2" xfId="7467" xr:uid="{00000000-0005-0000-0000-00002B1D0000}"/>
    <cellStyle name="Обычный 91 3 2 3" xfId="7468" xr:uid="{00000000-0005-0000-0000-00002C1D0000}"/>
    <cellStyle name="Обычный 91 3 3" xfId="7469" xr:uid="{00000000-0005-0000-0000-00002D1D0000}"/>
    <cellStyle name="Обычный 91 3 3 2" xfId="7470" xr:uid="{00000000-0005-0000-0000-00002E1D0000}"/>
    <cellStyle name="Обычный 91 3 4" xfId="7471" xr:uid="{00000000-0005-0000-0000-00002F1D0000}"/>
    <cellStyle name="Обычный 91 3 5" xfId="7472" xr:uid="{00000000-0005-0000-0000-0000301D0000}"/>
    <cellStyle name="Обычный 91 4" xfId="7473" xr:uid="{00000000-0005-0000-0000-0000311D0000}"/>
    <cellStyle name="Обычный 91 4 2" xfId="7474" xr:uid="{00000000-0005-0000-0000-0000321D0000}"/>
    <cellStyle name="Обычный 91 4 2 2" xfId="7475" xr:uid="{00000000-0005-0000-0000-0000331D0000}"/>
    <cellStyle name="Обычный 91 4 2 2 2" xfId="7476" xr:uid="{00000000-0005-0000-0000-0000341D0000}"/>
    <cellStyle name="Обычный 91 4 2 3" xfId="7477" xr:uid="{00000000-0005-0000-0000-0000351D0000}"/>
    <cellStyle name="Обычный 91 4 3" xfId="7478" xr:uid="{00000000-0005-0000-0000-0000361D0000}"/>
    <cellStyle name="Обычный 91 4 3 2" xfId="7479" xr:uid="{00000000-0005-0000-0000-0000371D0000}"/>
    <cellStyle name="Обычный 91 4 4" xfId="7480" xr:uid="{00000000-0005-0000-0000-0000381D0000}"/>
    <cellStyle name="Обычный 91 4 5" xfId="7481" xr:uid="{00000000-0005-0000-0000-0000391D0000}"/>
    <cellStyle name="Обычный 91 5" xfId="7482" xr:uid="{00000000-0005-0000-0000-00003A1D0000}"/>
    <cellStyle name="Обычный 91 5 2" xfId="7483" xr:uid="{00000000-0005-0000-0000-00003B1D0000}"/>
    <cellStyle name="Обычный 91 5 2 2" xfId="7484" xr:uid="{00000000-0005-0000-0000-00003C1D0000}"/>
    <cellStyle name="Обычный 91 5 2 2 2" xfId="7485" xr:uid="{00000000-0005-0000-0000-00003D1D0000}"/>
    <cellStyle name="Обычный 91 5 2 3" xfId="7486" xr:uid="{00000000-0005-0000-0000-00003E1D0000}"/>
    <cellStyle name="Обычный 91 5 3" xfId="7487" xr:uid="{00000000-0005-0000-0000-00003F1D0000}"/>
    <cellStyle name="Обычный 91 5 3 2" xfId="7488" xr:uid="{00000000-0005-0000-0000-0000401D0000}"/>
    <cellStyle name="Обычный 91 5 4" xfId="7489" xr:uid="{00000000-0005-0000-0000-0000411D0000}"/>
    <cellStyle name="Обычный 91 5 5" xfId="7490" xr:uid="{00000000-0005-0000-0000-0000421D0000}"/>
    <cellStyle name="Обычный 91 6" xfId="7491" xr:uid="{00000000-0005-0000-0000-0000431D0000}"/>
    <cellStyle name="Обычный 91 6 2" xfId="7492" xr:uid="{00000000-0005-0000-0000-0000441D0000}"/>
    <cellStyle name="Обычный 91 6 2 2" xfId="7493" xr:uid="{00000000-0005-0000-0000-0000451D0000}"/>
    <cellStyle name="Обычный 91 6 2 2 2" xfId="7494" xr:uid="{00000000-0005-0000-0000-0000461D0000}"/>
    <cellStyle name="Обычный 91 6 2 3" xfId="7495" xr:uid="{00000000-0005-0000-0000-0000471D0000}"/>
    <cellStyle name="Обычный 91 6 3" xfId="7496" xr:uid="{00000000-0005-0000-0000-0000481D0000}"/>
    <cellStyle name="Обычный 91 6 3 2" xfId="7497" xr:uid="{00000000-0005-0000-0000-0000491D0000}"/>
    <cellStyle name="Обычный 91 6 4" xfId="7498" xr:uid="{00000000-0005-0000-0000-00004A1D0000}"/>
    <cellStyle name="Обычный 91 6 5" xfId="7499" xr:uid="{00000000-0005-0000-0000-00004B1D0000}"/>
    <cellStyle name="Обычный 91 7" xfId="7500" xr:uid="{00000000-0005-0000-0000-00004C1D0000}"/>
    <cellStyle name="Обычный 91 7 2" xfId="7501" xr:uid="{00000000-0005-0000-0000-00004D1D0000}"/>
    <cellStyle name="Обычный 91 7 2 2" xfId="7502" xr:uid="{00000000-0005-0000-0000-00004E1D0000}"/>
    <cellStyle name="Обычный 91 7 2 2 2" xfId="7503" xr:uid="{00000000-0005-0000-0000-00004F1D0000}"/>
    <cellStyle name="Обычный 91 7 2 3" xfId="7504" xr:uid="{00000000-0005-0000-0000-0000501D0000}"/>
    <cellStyle name="Обычный 91 7 3" xfId="7505" xr:uid="{00000000-0005-0000-0000-0000511D0000}"/>
    <cellStyle name="Обычный 91 7 3 2" xfId="7506" xr:uid="{00000000-0005-0000-0000-0000521D0000}"/>
    <cellStyle name="Обычный 91 7 4" xfId="7507" xr:uid="{00000000-0005-0000-0000-0000531D0000}"/>
    <cellStyle name="Обычный 91 7 5" xfId="7508" xr:uid="{00000000-0005-0000-0000-0000541D0000}"/>
    <cellStyle name="Обычный 91 8" xfId="7509" xr:uid="{00000000-0005-0000-0000-0000551D0000}"/>
    <cellStyle name="Обычный 91 8 2" xfId="7510" xr:uid="{00000000-0005-0000-0000-0000561D0000}"/>
    <cellStyle name="Обычный 91 8 2 2" xfId="7511" xr:uid="{00000000-0005-0000-0000-0000571D0000}"/>
    <cellStyle name="Обычный 91 8 2 2 2" xfId="7512" xr:uid="{00000000-0005-0000-0000-0000581D0000}"/>
    <cellStyle name="Обычный 91 8 2 3" xfId="7513" xr:uid="{00000000-0005-0000-0000-0000591D0000}"/>
    <cellStyle name="Обычный 91 8 3" xfId="7514" xr:uid="{00000000-0005-0000-0000-00005A1D0000}"/>
    <cellStyle name="Обычный 91 8 3 2" xfId="7515" xr:uid="{00000000-0005-0000-0000-00005B1D0000}"/>
    <cellStyle name="Обычный 91 8 4" xfId="7516" xr:uid="{00000000-0005-0000-0000-00005C1D0000}"/>
    <cellStyle name="Обычный 91 8 5" xfId="7517" xr:uid="{00000000-0005-0000-0000-00005D1D0000}"/>
    <cellStyle name="Обычный 91 9" xfId="7518" xr:uid="{00000000-0005-0000-0000-00005E1D0000}"/>
    <cellStyle name="Обычный 91 9 2" xfId="7519" xr:uid="{00000000-0005-0000-0000-00005F1D0000}"/>
    <cellStyle name="Обычный 91 9 2 2" xfId="7520" xr:uid="{00000000-0005-0000-0000-0000601D0000}"/>
    <cellStyle name="Обычный 91 9 2 2 2" xfId="7521" xr:uid="{00000000-0005-0000-0000-0000611D0000}"/>
    <cellStyle name="Обычный 91 9 2 3" xfId="7522" xr:uid="{00000000-0005-0000-0000-0000621D0000}"/>
    <cellStyle name="Обычный 91 9 3" xfId="7523" xr:uid="{00000000-0005-0000-0000-0000631D0000}"/>
    <cellStyle name="Обычный 91 9 3 2" xfId="7524" xr:uid="{00000000-0005-0000-0000-0000641D0000}"/>
    <cellStyle name="Обычный 91 9 4" xfId="7525" xr:uid="{00000000-0005-0000-0000-0000651D0000}"/>
    <cellStyle name="Обычный 91 9 5" xfId="7526" xr:uid="{00000000-0005-0000-0000-0000661D0000}"/>
    <cellStyle name="Обычный 92" xfId="7527" xr:uid="{00000000-0005-0000-0000-0000671D0000}"/>
    <cellStyle name="Обычный 92 2" xfId="7528" xr:uid="{00000000-0005-0000-0000-0000681D0000}"/>
    <cellStyle name="Обычный 92 2 2" xfId="7529" xr:uid="{00000000-0005-0000-0000-0000691D0000}"/>
    <cellStyle name="Обычный 92 2 2 2" xfId="7530" xr:uid="{00000000-0005-0000-0000-00006A1D0000}"/>
    <cellStyle name="Обычный 92 2 2 2 2" xfId="7531" xr:uid="{00000000-0005-0000-0000-00006B1D0000}"/>
    <cellStyle name="Обычный 92 2 2 3" xfId="7532" xr:uid="{00000000-0005-0000-0000-00006C1D0000}"/>
    <cellStyle name="Обычный 92 2 3" xfId="7533" xr:uid="{00000000-0005-0000-0000-00006D1D0000}"/>
    <cellStyle name="Обычный 92 2 3 2" xfId="7534" xr:uid="{00000000-0005-0000-0000-00006E1D0000}"/>
    <cellStyle name="Обычный 92 2 4" xfId="7535" xr:uid="{00000000-0005-0000-0000-00006F1D0000}"/>
    <cellStyle name="Обычный 92 2 5" xfId="7536" xr:uid="{00000000-0005-0000-0000-0000701D0000}"/>
    <cellStyle name="Обычный 92 3" xfId="7537" xr:uid="{00000000-0005-0000-0000-0000711D0000}"/>
    <cellStyle name="Обычный 92 3 2" xfId="7538" xr:uid="{00000000-0005-0000-0000-0000721D0000}"/>
    <cellStyle name="Обычный 92 3 2 2" xfId="7539" xr:uid="{00000000-0005-0000-0000-0000731D0000}"/>
    <cellStyle name="Обычный 92 3 2 2 2" xfId="7540" xr:uid="{00000000-0005-0000-0000-0000741D0000}"/>
    <cellStyle name="Обычный 92 3 2 3" xfId="7541" xr:uid="{00000000-0005-0000-0000-0000751D0000}"/>
    <cellStyle name="Обычный 92 3 3" xfId="7542" xr:uid="{00000000-0005-0000-0000-0000761D0000}"/>
    <cellStyle name="Обычный 92 3 3 2" xfId="7543" xr:uid="{00000000-0005-0000-0000-0000771D0000}"/>
    <cellStyle name="Обычный 92 3 4" xfId="7544" xr:uid="{00000000-0005-0000-0000-0000781D0000}"/>
    <cellStyle name="Обычный 92 3 5" xfId="7545" xr:uid="{00000000-0005-0000-0000-0000791D0000}"/>
    <cellStyle name="Обычный 92 4" xfId="7546" xr:uid="{00000000-0005-0000-0000-00007A1D0000}"/>
    <cellStyle name="Обычный 92 4 2" xfId="7547" xr:uid="{00000000-0005-0000-0000-00007B1D0000}"/>
    <cellStyle name="Обычный 92 4 2 2" xfId="7548" xr:uid="{00000000-0005-0000-0000-00007C1D0000}"/>
    <cellStyle name="Обычный 92 4 2 2 2" xfId="7549" xr:uid="{00000000-0005-0000-0000-00007D1D0000}"/>
    <cellStyle name="Обычный 92 4 2 3" xfId="7550" xr:uid="{00000000-0005-0000-0000-00007E1D0000}"/>
    <cellStyle name="Обычный 92 4 3" xfId="7551" xr:uid="{00000000-0005-0000-0000-00007F1D0000}"/>
    <cellStyle name="Обычный 92 4 3 2" xfId="7552" xr:uid="{00000000-0005-0000-0000-0000801D0000}"/>
    <cellStyle name="Обычный 92 4 4" xfId="7553" xr:uid="{00000000-0005-0000-0000-0000811D0000}"/>
    <cellStyle name="Обычный 92 4 5" xfId="7554" xr:uid="{00000000-0005-0000-0000-0000821D0000}"/>
    <cellStyle name="Обычный 92 5" xfId="7555" xr:uid="{00000000-0005-0000-0000-0000831D0000}"/>
    <cellStyle name="Обычный 92 5 2" xfId="7556" xr:uid="{00000000-0005-0000-0000-0000841D0000}"/>
    <cellStyle name="Обычный 92 5 2 2" xfId="7557" xr:uid="{00000000-0005-0000-0000-0000851D0000}"/>
    <cellStyle name="Обычный 92 5 2 2 2" xfId="7558" xr:uid="{00000000-0005-0000-0000-0000861D0000}"/>
    <cellStyle name="Обычный 92 5 2 3" xfId="7559" xr:uid="{00000000-0005-0000-0000-0000871D0000}"/>
    <cellStyle name="Обычный 92 5 3" xfId="7560" xr:uid="{00000000-0005-0000-0000-0000881D0000}"/>
    <cellStyle name="Обычный 92 5 3 2" xfId="7561" xr:uid="{00000000-0005-0000-0000-0000891D0000}"/>
    <cellStyle name="Обычный 92 5 4" xfId="7562" xr:uid="{00000000-0005-0000-0000-00008A1D0000}"/>
    <cellStyle name="Обычный 92 5 5" xfId="7563" xr:uid="{00000000-0005-0000-0000-00008B1D0000}"/>
    <cellStyle name="Обычный 92 6" xfId="7564" xr:uid="{00000000-0005-0000-0000-00008C1D0000}"/>
    <cellStyle name="Обычный 92 6 2" xfId="7565" xr:uid="{00000000-0005-0000-0000-00008D1D0000}"/>
    <cellStyle name="Обычный 92 6 2 2" xfId="7566" xr:uid="{00000000-0005-0000-0000-00008E1D0000}"/>
    <cellStyle name="Обычный 92 6 2 2 2" xfId="7567" xr:uid="{00000000-0005-0000-0000-00008F1D0000}"/>
    <cellStyle name="Обычный 92 6 2 3" xfId="7568" xr:uid="{00000000-0005-0000-0000-0000901D0000}"/>
    <cellStyle name="Обычный 92 6 3" xfId="7569" xr:uid="{00000000-0005-0000-0000-0000911D0000}"/>
    <cellStyle name="Обычный 92 6 3 2" xfId="7570" xr:uid="{00000000-0005-0000-0000-0000921D0000}"/>
    <cellStyle name="Обычный 92 6 4" xfId="7571" xr:uid="{00000000-0005-0000-0000-0000931D0000}"/>
    <cellStyle name="Обычный 92 6 5" xfId="7572" xr:uid="{00000000-0005-0000-0000-0000941D0000}"/>
    <cellStyle name="Обычный 92 7" xfId="7573" xr:uid="{00000000-0005-0000-0000-0000951D0000}"/>
    <cellStyle name="Обычный 92 7 2" xfId="7574" xr:uid="{00000000-0005-0000-0000-0000961D0000}"/>
    <cellStyle name="Обычный 92 7 2 2" xfId="7575" xr:uid="{00000000-0005-0000-0000-0000971D0000}"/>
    <cellStyle name="Обычный 92 7 2 2 2" xfId="7576" xr:uid="{00000000-0005-0000-0000-0000981D0000}"/>
    <cellStyle name="Обычный 92 7 2 3" xfId="7577" xr:uid="{00000000-0005-0000-0000-0000991D0000}"/>
    <cellStyle name="Обычный 92 7 3" xfId="7578" xr:uid="{00000000-0005-0000-0000-00009A1D0000}"/>
    <cellStyle name="Обычный 92 7 3 2" xfId="7579" xr:uid="{00000000-0005-0000-0000-00009B1D0000}"/>
    <cellStyle name="Обычный 92 7 4" xfId="7580" xr:uid="{00000000-0005-0000-0000-00009C1D0000}"/>
    <cellStyle name="Обычный 92 7 5" xfId="7581" xr:uid="{00000000-0005-0000-0000-00009D1D0000}"/>
    <cellStyle name="Обычный 92 8" xfId="7582" xr:uid="{00000000-0005-0000-0000-00009E1D0000}"/>
    <cellStyle name="Обычный 92 8 2" xfId="7583" xr:uid="{00000000-0005-0000-0000-00009F1D0000}"/>
    <cellStyle name="Обычный 92 8 2 2" xfId="7584" xr:uid="{00000000-0005-0000-0000-0000A01D0000}"/>
    <cellStyle name="Обычный 92 8 2 2 2" xfId="7585" xr:uid="{00000000-0005-0000-0000-0000A11D0000}"/>
    <cellStyle name="Обычный 92 8 2 3" xfId="7586" xr:uid="{00000000-0005-0000-0000-0000A21D0000}"/>
    <cellStyle name="Обычный 92 8 3" xfId="7587" xr:uid="{00000000-0005-0000-0000-0000A31D0000}"/>
    <cellStyle name="Обычный 92 8 3 2" xfId="7588" xr:uid="{00000000-0005-0000-0000-0000A41D0000}"/>
    <cellStyle name="Обычный 92 8 4" xfId="7589" xr:uid="{00000000-0005-0000-0000-0000A51D0000}"/>
    <cellStyle name="Обычный 92 8 5" xfId="7590" xr:uid="{00000000-0005-0000-0000-0000A61D0000}"/>
    <cellStyle name="Обычный 92 9" xfId="7591" xr:uid="{00000000-0005-0000-0000-0000A71D0000}"/>
    <cellStyle name="Обычный 92 9 2" xfId="7592" xr:uid="{00000000-0005-0000-0000-0000A81D0000}"/>
    <cellStyle name="Обычный 92 9 2 2" xfId="7593" xr:uid="{00000000-0005-0000-0000-0000A91D0000}"/>
    <cellStyle name="Обычный 92 9 2 2 2" xfId="7594" xr:uid="{00000000-0005-0000-0000-0000AA1D0000}"/>
    <cellStyle name="Обычный 92 9 2 3" xfId="7595" xr:uid="{00000000-0005-0000-0000-0000AB1D0000}"/>
    <cellStyle name="Обычный 92 9 3" xfId="7596" xr:uid="{00000000-0005-0000-0000-0000AC1D0000}"/>
    <cellStyle name="Обычный 92 9 3 2" xfId="7597" xr:uid="{00000000-0005-0000-0000-0000AD1D0000}"/>
    <cellStyle name="Обычный 92 9 4" xfId="7598" xr:uid="{00000000-0005-0000-0000-0000AE1D0000}"/>
    <cellStyle name="Обычный 92 9 5" xfId="7599" xr:uid="{00000000-0005-0000-0000-0000AF1D0000}"/>
    <cellStyle name="Обычный 93" xfId="7600" xr:uid="{00000000-0005-0000-0000-0000B01D0000}"/>
    <cellStyle name="Обычный 93 2" xfId="7601" xr:uid="{00000000-0005-0000-0000-0000B11D0000}"/>
    <cellStyle name="Обычный 93 2 2" xfId="7602" xr:uid="{00000000-0005-0000-0000-0000B21D0000}"/>
    <cellStyle name="Обычный 93 2 2 2" xfId="7603" xr:uid="{00000000-0005-0000-0000-0000B31D0000}"/>
    <cellStyle name="Обычный 93 2 2 2 2" xfId="7604" xr:uid="{00000000-0005-0000-0000-0000B41D0000}"/>
    <cellStyle name="Обычный 93 2 2 3" xfId="7605" xr:uid="{00000000-0005-0000-0000-0000B51D0000}"/>
    <cellStyle name="Обычный 93 2 3" xfId="7606" xr:uid="{00000000-0005-0000-0000-0000B61D0000}"/>
    <cellStyle name="Обычный 93 2 3 2" xfId="7607" xr:uid="{00000000-0005-0000-0000-0000B71D0000}"/>
    <cellStyle name="Обычный 93 2 4" xfId="7608" xr:uid="{00000000-0005-0000-0000-0000B81D0000}"/>
    <cellStyle name="Обычный 93 2 5" xfId="7609" xr:uid="{00000000-0005-0000-0000-0000B91D0000}"/>
    <cellStyle name="Обычный 93 3" xfId="7610" xr:uid="{00000000-0005-0000-0000-0000BA1D0000}"/>
    <cellStyle name="Обычный 93 3 2" xfId="7611" xr:uid="{00000000-0005-0000-0000-0000BB1D0000}"/>
    <cellStyle name="Обычный 93 3 2 2" xfId="7612" xr:uid="{00000000-0005-0000-0000-0000BC1D0000}"/>
    <cellStyle name="Обычный 93 3 2 2 2" xfId="7613" xr:uid="{00000000-0005-0000-0000-0000BD1D0000}"/>
    <cellStyle name="Обычный 93 3 2 3" xfId="7614" xr:uid="{00000000-0005-0000-0000-0000BE1D0000}"/>
    <cellStyle name="Обычный 93 3 3" xfId="7615" xr:uid="{00000000-0005-0000-0000-0000BF1D0000}"/>
    <cellStyle name="Обычный 93 3 3 2" xfId="7616" xr:uid="{00000000-0005-0000-0000-0000C01D0000}"/>
    <cellStyle name="Обычный 93 3 4" xfId="7617" xr:uid="{00000000-0005-0000-0000-0000C11D0000}"/>
    <cellStyle name="Обычный 93 3 5" xfId="7618" xr:uid="{00000000-0005-0000-0000-0000C21D0000}"/>
    <cellStyle name="Обычный 93 4" xfId="7619" xr:uid="{00000000-0005-0000-0000-0000C31D0000}"/>
    <cellStyle name="Обычный 93 4 2" xfId="7620" xr:uid="{00000000-0005-0000-0000-0000C41D0000}"/>
    <cellStyle name="Обычный 93 4 2 2" xfId="7621" xr:uid="{00000000-0005-0000-0000-0000C51D0000}"/>
    <cellStyle name="Обычный 93 4 2 2 2" xfId="7622" xr:uid="{00000000-0005-0000-0000-0000C61D0000}"/>
    <cellStyle name="Обычный 93 4 2 3" xfId="7623" xr:uid="{00000000-0005-0000-0000-0000C71D0000}"/>
    <cellStyle name="Обычный 93 4 3" xfId="7624" xr:uid="{00000000-0005-0000-0000-0000C81D0000}"/>
    <cellStyle name="Обычный 93 4 3 2" xfId="7625" xr:uid="{00000000-0005-0000-0000-0000C91D0000}"/>
    <cellStyle name="Обычный 93 4 4" xfId="7626" xr:uid="{00000000-0005-0000-0000-0000CA1D0000}"/>
    <cellStyle name="Обычный 93 4 5" xfId="7627" xr:uid="{00000000-0005-0000-0000-0000CB1D0000}"/>
    <cellStyle name="Обычный 93 5" xfId="7628" xr:uid="{00000000-0005-0000-0000-0000CC1D0000}"/>
    <cellStyle name="Обычный 93 5 2" xfId="7629" xr:uid="{00000000-0005-0000-0000-0000CD1D0000}"/>
    <cellStyle name="Обычный 93 5 2 2" xfId="7630" xr:uid="{00000000-0005-0000-0000-0000CE1D0000}"/>
    <cellStyle name="Обычный 93 5 2 2 2" xfId="7631" xr:uid="{00000000-0005-0000-0000-0000CF1D0000}"/>
    <cellStyle name="Обычный 93 5 2 3" xfId="7632" xr:uid="{00000000-0005-0000-0000-0000D01D0000}"/>
    <cellStyle name="Обычный 93 5 3" xfId="7633" xr:uid="{00000000-0005-0000-0000-0000D11D0000}"/>
    <cellStyle name="Обычный 93 5 3 2" xfId="7634" xr:uid="{00000000-0005-0000-0000-0000D21D0000}"/>
    <cellStyle name="Обычный 93 5 4" xfId="7635" xr:uid="{00000000-0005-0000-0000-0000D31D0000}"/>
    <cellStyle name="Обычный 93 5 5" xfId="7636" xr:uid="{00000000-0005-0000-0000-0000D41D0000}"/>
    <cellStyle name="Обычный 93 6" xfId="7637" xr:uid="{00000000-0005-0000-0000-0000D51D0000}"/>
    <cellStyle name="Обычный 93 6 2" xfId="7638" xr:uid="{00000000-0005-0000-0000-0000D61D0000}"/>
    <cellStyle name="Обычный 93 6 2 2" xfId="7639" xr:uid="{00000000-0005-0000-0000-0000D71D0000}"/>
    <cellStyle name="Обычный 93 6 2 2 2" xfId="7640" xr:uid="{00000000-0005-0000-0000-0000D81D0000}"/>
    <cellStyle name="Обычный 93 6 2 3" xfId="7641" xr:uid="{00000000-0005-0000-0000-0000D91D0000}"/>
    <cellStyle name="Обычный 93 6 3" xfId="7642" xr:uid="{00000000-0005-0000-0000-0000DA1D0000}"/>
    <cellStyle name="Обычный 93 6 3 2" xfId="7643" xr:uid="{00000000-0005-0000-0000-0000DB1D0000}"/>
    <cellStyle name="Обычный 93 6 4" xfId="7644" xr:uid="{00000000-0005-0000-0000-0000DC1D0000}"/>
    <cellStyle name="Обычный 93 6 5" xfId="7645" xr:uid="{00000000-0005-0000-0000-0000DD1D0000}"/>
    <cellStyle name="Обычный 93 7" xfId="7646" xr:uid="{00000000-0005-0000-0000-0000DE1D0000}"/>
    <cellStyle name="Обычный 93 7 2" xfId="7647" xr:uid="{00000000-0005-0000-0000-0000DF1D0000}"/>
    <cellStyle name="Обычный 93 7 2 2" xfId="7648" xr:uid="{00000000-0005-0000-0000-0000E01D0000}"/>
    <cellStyle name="Обычный 93 7 2 2 2" xfId="7649" xr:uid="{00000000-0005-0000-0000-0000E11D0000}"/>
    <cellStyle name="Обычный 93 7 2 3" xfId="7650" xr:uid="{00000000-0005-0000-0000-0000E21D0000}"/>
    <cellStyle name="Обычный 93 7 3" xfId="7651" xr:uid="{00000000-0005-0000-0000-0000E31D0000}"/>
    <cellStyle name="Обычный 93 7 3 2" xfId="7652" xr:uid="{00000000-0005-0000-0000-0000E41D0000}"/>
    <cellStyle name="Обычный 93 7 4" xfId="7653" xr:uid="{00000000-0005-0000-0000-0000E51D0000}"/>
    <cellStyle name="Обычный 93 7 5" xfId="7654" xr:uid="{00000000-0005-0000-0000-0000E61D0000}"/>
    <cellStyle name="Обычный 94" xfId="7655" xr:uid="{00000000-0005-0000-0000-0000E71D0000}"/>
    <cellStyle name="Обычный 94 2" xfId="7656" xr:uid="{00000000-0005-0000-0000-0000E81D0000}"/>
    <cellStyle name="Обычный 94 2 2" xfId="7657" xr:uid="{00000000-0005-0000-0000-0000E91D0000}"/>
    <cellStyle name="Обычный 94 2 2 2" xfId="7658" xr:uid="{00000000-0005-0000-0000-0000EA1D0000}"/>
    <cellStyle name="Обычный 94 2 2 2 2" xfId="7659" xr:uid="{00000000-0005-0000-0000-0000EB1D0000}"/>
    <cellStyle name="Обычный 94 2 2 3" xfId="7660" xr:uid="{00000000-0005-0000-0000-0000EC1D0000}"/>
    <cellStyle name="Обычный 94 2 3" xfId="7661" xr:uid="{00000000-0005-0000-0000-0000ED1D0000}"/>
    <cellStyle name="Обычный 94 2 3 2" xfId="7662" xr:uid="{00000000-0005-0000-0000-0000EE1D0000}"/>
    <cellStyle name="Обычный 94 2 4" xfId="7663" xr:uid="{00000000-0005-0000-0000-0000EF1D0000}"/>
    <cellStyle name="Обычный 94 2 5" xfId="7664" xr:uid="{00000000-0005-0000-0000-0000F01D0000}"/>
    <cellStyle name="Обычный 94 3" xfId="7665" xr:uid="{00000000-0005-0000-0000-0000F11D0000}"/>
    <cellStyle name="Обычный 94 3 2" xfId="7666" xr:uid="{00000000-0005-0000-0000-0000F21D0000}"/>
    <cellStyle name="Обычный 94 3 2 2" xfId="7667" xr:uid="{00000000-0005-0000-0000-0000F31D0000}"/>
    <cellStyle name="Обычный 94 3 2 2 2" xfId="7668" xr:uid="{00000000-0005-0000-0000-0000F41D0000}"/>
    <cellStyle name="Обычный 94 3 2 3" xfId="7669" xr:uid="{00000000-0005-0000-0000-0000F51D0000}"/>
    <cellStyle name="Обычный 94 3 3" xfId="7670" xr:uid="{00000000-0005-0000-0000-0000F61D0000}"/>
    <cellStyle name="Обычный 94 3 3 2" xfId="7671" xr:uid="{00000000-0005-0000-0000-0000F71D0000}"/>
    <cellStyle name="Обычный 94 3 4" xfId="7672" xr:uid="{00000000-0005-0000-0000-0000F81D0000}"/>
    <cellStyle name="Обычный 94 3 5" xfId="7673" xr:uid="{00000000-0005-0000-0000-0000F91D0000}"/>
    <cellStyle name="Обычный 94 4" xfId="7674" xr:uid="{00000000-0005-0000-0000-0000FA1D0000}"/>
    <cellStyle name="Обычный 94 4 2" xfId="7675" xr:uid="{00000000-0005-0000-0000-0000FB1D0000}"/>
    <cellStyle name="Обычный 94 4 2 2" xfId="7676" xr:uid="{00000000-0005-0000-0000-0000FC1D0000}"/>
    <cellStyle name="Обычный 94 4 2 2 2" xfId="7677" xr:uid="{00000000-0005-0000-0000-0000FD1D0000}"/>
    <cellStyle name="Обычный 94 4 2 3" xfId="7678" xr:uid="{00000000-0005-0000-0000-0000FE1D0000}"/>
    <cellStyle name="Обычный 94 4 3" xfId="7679" xr:uid="{00000000-0005-0000-0000-0000FF1D0000}"/>
    <cellStyle name="Обычный 94 4 3 2" xfId="7680" xr:uid="{00000000-0005-0000-0000-0000001E0000}"/>
    <cellStyle name="Обычный 94 4 4" xfId="7681" xr:uid="{00000000-0005-0000-0000-0000011E0000}"/>
    <cellStyle name="Обычный 94 4 5" xfId="7682" xr:uid="{00000000-0005-0000-0000-0000021E0000}"/>
    <cellStyle name="Обычный 94 5" xfId="7683" xr:uid="{00000000-0005-0000-0000-0000031E0000}"/>
    <cellStyle name="Обычный 94 5 2" xfId="7684" xr:uid="{00000000-0005-0000-0000-0000041E0000}"/>
    <cellStyle name="Обычный 94 5 2 2" xfId="7685" xr:uid="{00000000-0005-0000-0000-0000051E0000}"/>
    <cellStyle name="Обычный 94 5 2 2 2" xfId="7686" xr:uid="{00000000-0005-0000-0000-0000061E0000}"/>
    <cellStyle name="Обычный 94 5 2 3" xfId="7687" xr:uid="{00000000-0005-0000-0000-0000071E0000}"/>
    <cellStyle name="Обычный 94 5 3" xfId="7688" xr:uid="{00000000-0005-0000-0000-0000081E0000}"/>
    <cellStyle name="Обычный 94 5 3 2" xfId="7689" xr:uid="{00000000-0005-0000-0000-0000091E0000}"/>
    <cellStyle name="Обычный 94 5 4" xfId="7690" xr:uid="{00000000-0005-0000-0000-00000A1E0000}"/>
    <cellStyle name="Обычный 94 5 5" xfId="7691" xr:uid="{00000000-0005-0000-0000-00000B1E0000}"/>
    <cellStyle name="Обычный 94 6" xfId="7692" xr:uid="{00000000-0005-0000-0000-00000C1E0000}"/>
    <cellStyle name="Обычный 94 6 2" xfId="7693" xr:uid="{00000000-0005-0000-0000-00000D1E0000}"/>
    <cellStyle name="Обычный 94 6 2 2" xfId="7694" xr:uid="{00000000-0005-0000-0000-00000E1E0000}"/>
    <cellStyle name="Обычный 94 6 2 2 2" xfId="7695" xr:uid="{00000000-0005-0000-0000-00000F1E0000}"/>
    <cellStyle name="Обычный 94 6 2 3" xfId="7696" xr:uid="{00000000-0005-0000-0000-0000101E0000}"/>
    <cellStyle name="Обычный 94 6 3" xfId="7697" xr:uid="{00000000-0005-0000-0000-0000111E0000}"/>
    <cellStyle name="Обычный 94 6 3 2" xfId="7698" xr:uid="{00000000-0005-0000-0000-0000121E0000}"/>
    <cellStyle name="Обычный 94 6 4" xfId="7699" xr:uid="{00000000-0005-0000-0000-0000131E0000}"/>
    <cellStyle name="Обычный 94 6 5" xfId="7700" xr:uid="{00000000-0005-0000-0000-0000141E0000}"/>
    <cellStyle name="Обычный 94 7" xfId="7701" xr:uid="{00000000-0005-0000-0000-0000151E0000}"/>
    <cellStyle name="Обычный 94 7 2" xfId="7702" xr:uid="{00000000-0005-0000-0000-0000161E0000}"/>
    <cellStyle name="Обычный 94 7 2 2" xfId="7703" xr:uid="{00000000-0005-0000-0000-0000171E0000}"/>
    <cellStyle name="Обычный 94 7 2 2 2" xfId="7704" xr:uid="{00000000-0005-0000-0000-0000181E0000}"/>
    <cellStyle name="Обычный 94 7 2 3" xfId="7705" xr:uid="{00000000-0005-0000-0000-0000191E0000}"/>
    <cellStyle name="Обычный 94 7 3" xfId="7706" xr:uid="{00000000-0005-0000-0000-00001A1E0000}"/>
    <cellStyle name="Обычный 94 7 3 2" xfId="7707" xr:uid="{00000000-0005-0000-0000-00001B1E0000}"/>
    <cellStyle name="Обычный 94 7 4" xfId="7708" xr:uid="{00000000-0005-0000-0000-00001C1E0000}"/>
    <cellStyle name="Обычный 94 7 5" xfId="7709" xr:uid="{00000000-0005-0000-0000-00001D1E0000}"/>
    <cellStyle name="Обычный 95" xfId="7710" xr:uid="{00000000-0005-0000-0000-00001E1E0000}"/>
    <cellStyle name="Обычный 95 2" xfId="7711" xr:uid="{00000000-0005-0000-0000-00001F1E0000}"/>
    <cellStyle name="Обычный 95 2 2" xfId="7712" xr:uid="{00000000-0005-0000-0000-0000201E0000}"/>
    <cellStyle name="Обычный 95 2 2 2" xfId="7713" xr:uid="{00000000-0005-0000-0000-0000211E0000}"/>
    <cellStyle name="Обычный 95 2 2 2 2" xfId="7714" xr:uid="{00000000-0005-0000-0000-0000221E0000}"/>
    <cellStyle name="Обычный 95 2 2 3" xfId="7715" xr:uid="{00000000-0005-0000-0000-0000231E0000}"/>
    <cellStyle name="Обычный 95 2 3" xfId="7716" xr:uid="{00000000-0005-0000-0000-0000241E0000}"/>
    <cellStyle name="Обычный 95 2 3 2" xfId="7717" xr:uid="{00000000-0005-0000-0000-0000251E0000}"/>
    <cellStyle name="Обычный 95 2 4" xfId="7718" xr:uid="{00000000-0005-0000-0000-0000261E0000}"/>
    <cellStyle name="Обычный 95 2 5" xfId="7719" xr:uid="{00000000-0005-0000-0000-0000271E0000}"/>
    <cellStyle name="Обычный 95 3" xfId="7720" xr:uid="{00000000-0005-0000-0000-0000281E0000}"/>
    <cellStyle name="Обычный 95 3 2" xfId="7721" xr:uid="{00000000-0005-0000-0000-0000291E0000}"/>
    <cellStyle name="Обычный 95 3 2 2" xfId="7722" xr:uid="{00000000-0005-0000-0000-00002A1E0000}"/>
    <cellStyle name="Обычный 95 3 2 2 2" xfId="7723" xr:uid="{00000000-0005-0000-0000-00002B1E0000}"/>
    <cellStyle name="Обычный 95 3 2 3" xfId="7724" xr:uid="{00000000-0005-0000-0000-00002C1E0000}"/>
    <cellStyle name="Обычный 95 3 3" xfId="7725" xr:uid="{00000000-0005-0000-0000-00002D1E0000}"/>
    <cellStyle name="Обычный 95 3 3 2" xfId="7726" xr:uid="{00000000-0005-0000-0000-00002E1E0000}"/>
    <cellStyle name="Обычный 95 3 4" xfId="7727" xr:uid="{00000000-0005-0000-0000-00002F1E0000}"/>
    <cellStyle name="Обычный 95 3 5" xfId="7728" xr:uid="{00000000-0005-0000-0000-0000301E0000}"/>
    <cellStyle name="Обычный 95 4" xfId="7729" xr:uid="{00000000-0005-0000-0000-0000311E0000}"/>
    <cellStyle name="Обычный 95 4 2" xfId="7730" xr:uid="{00000000-0005-0000-0000-0000321E0000}"/>
    <cellStyle name="Обычный 95 4 2 2" xfId="7731" xr:uid="{00000000-0005-0000-0000-0000331E0000}"/>
    <cellStyle name="Обычный 95 4 2 2 2" xfId="7732" xr:uid="{00000000-0005-0000-0000-0000341E0000}"/>
    <cellStyle name="Обычный 95 4 2 3" xfId="7733" xr:uid="{00000000-0005-0000-0000-0000351E0000}"/>
    <cellStyle name="Обычный 95 4 3" xfId="7734" xr:uid="{00000000-0005-0000-0000-0000361E0000}"/>
    <cellStyle name="Обычный 95 4 3 2" xfId="7735" xr:uid="{00000000-0005-0000-0000-0000371E0000}"/>
    <cellStyle name="Обычный 95 4 4" xfId="7736" xr:uid="{00000000-0005-0000-0000-0000381E0000}"/>
    <cellStyle name="Обычный 95 4 5" xfId="7737" xr:uid="{00000000-0005-0000-0000-0000391E0000}"/>
    <cellStyle name="Обычный 95 5" xfId="7738" xr:uid="{00000000-0005-0000-0000-00003A1E0000}"/>
    <cellStyle name="Обычный 95 5 2" xfId="7739" xr:uid="{00000000-0005-0000-0000-00003B1E0000}"/>
    <cellStyle name="Обычный 95 5 2 2" xfId="7740" xr:uid="{00000000-0005-0000-0000-00003C1E0000}"/>
    <cellStyle name="Обычный 95 5 2 2 2" xfId="7741" xr:uid="{00000000-0005-0000-0000-00003D1E0000}"/>
    <cellStyle name="Обычный 95 5 2 3" xfId="7742" xr:uid="{00000000-0005-0000-0000-00003E1E0000}"/>
    <cellStyle name="Обычный 95 5 3" xfId="7743" xr:uid="{00000000-0005-0000-0000-00003F1E0000}"/>
    <cellStyle name="Обычный 95 5 3 2" xfId="7744" xr:uid="{00000000-0005-0000-0000-0000401E0000}"/>
    <cellStyle name="Обычный 95 5 4" xfId="7745" xr:uid="{00000000-0005-0000-0000-0000411E0000}"/>
    <cellStyle name="Обычный 95 5 5" xfId="7746" xr:uid="{00000000-0005-0000-0000-0000421E0000}"/>
    <cellStyle name="Обычный 95 6" xfId="7747" xr:uid="{00000000-0005-0000-0000-0000431E0000}"/>
    <cellStyle name="Обычный 95 6 2" xfId="7748" xr:uid="{00000000-0005-0000-0000-0000441E0000}"/>
    <cellStyle name="Обычный 95 6 2 2" xfId="7749" xr:uid="{00000000-0005-0000-0000-0000451E0000}"/>
    <cellStyle name="Обычный 95 6 2 2 2" xfId="7750" xr:uid="{00000000-0005-0000-0000-0000461E0000}"/>
    <cellStyle name="Обычный 95 6 2 3" xfId="7751" xr:uid="{00000000-0005-0000-0000-0000471E0000}"/>
    <cellStyle name="Обычный 95 6 3" xfId="7752" xr:uid="{00000000-0005-0000-0000-0000481E0000}"/>
    <cellStyle name="Обычный 95 6 3 2" xfId="7753" xr:uid="{00000000-0005-0000-0000-0000491E0000}"/>
    <cellStyle name="Обычный 95 6 4" xfId="7754" xr:uid="{00000000-0005-0000-0000-00004A1E0000}"/>
    <cellStyle name="Обычный 95 6 5" xfId="7755" xr:uid="{00000000-0005-0000-0000-00004B1E0000}"/>
    <cellStyle name="Обычный 96" xfId="7756" xr:uid="{00000000-0005-0000-0000-00004C1E0000}"/>
    <cellStyle name="Обычный 96 2" xfId="7757" xr:uid="{00000000-0005-0000-0000-00004D1E0000}"/>
    <cellStyle name="Обычный 96 2 2" xfId="7758" xr:uid="{00000000-0005-0000-0000-00004E1E0000}"/>
    <cellStyle name="Обычный 96 2 2 2" xfId="7759" xr:uid="{00000000-0005-0000-0000-00004F1E0000}"/>
    <cellStyle name="Обычный 96 2 2 2 2" xfId="7760" xr:uid="{00000000-0005-0000-0000-0000501E0000}"/>
    <cellStyle name="Обычный 96 2 2 3" xfId="7761" xr:uid="{00000000-0005-0000-0000-0000511E0000}"/>
    <cellStyle name="Обычный 96 2 3" xfId="7762" xr:uid="{00000000-0005-0000-0000-0000521E0000}"/>
    <cellStyle name="Обычный 96 2 3 2" xfId="7763" xr:uid="{00000000-0005-0000-0000-0000531E0000}"/>
    <cellStyle name="Обычный 96 2 4" xfId="7764" xr:uid="{00000000-0005-0000-0000-0000541E0000}"/>
    <cellStyle name="Обычный 96 2 5" xfId="7765" xr:uid="{00000000-0005-0000-0000-0000551E0000}"/>
    <cellStyle name="Обычный 96 3" xfId="7766" xr:uid="{00000000-0005-0000-0000-0000561E0000}"/>
    <cellStyle name="Обычный 96 3 2" xfId="7767" xr:uid="{00000000-0005-0000-0000-0000571E0000}"/>
    <cellStyle name="Обычный 96 3 2 2" xfId="7768" xr:uid="{00000000-0005-0000-0000-0000581E0000}"/>
    <cellStyle name="Обычный 96 3 2 2 2" xfId="7769" xr:uid="{00000000-0005-0000-0000-0000591E0000}"/>
    <cellStyle name="Обычный 96 3 2 3" xfId="7770" xr:uid="{00000000-0005-0000-0000-00005A1E0000}"/>
    <cellStyle name="Обычный 96 3 3" xfId="7771" xr:uid="{00000000-0005-0000-0000-00005B1E0000}"/>
    <cellStyle name="Обычный 96 3 3 2" xfId="7772" xr:uid="{00000000-0005-0000-0000-00005C1E0000}"/>
    <cellStyle name="Обычный 96 3 4" xfId="7773" xr:uid="{00000000-0005-0000-0000-00005D1E0000}"/>
    <cellStyle name="Обычный 96 3 5" xfId="7774" xr:uid="{00000000-0005-0000-0000-00005E1E0000}"/>
    <cellStyle name="Обычный 97" xfId="7775" xr:uid="{00000000-0005-0000-0000-00005F1E0000}"/>
    <cellStyle name="Обычный 97 2" xfId="7776" xr:uid="{00000000-0005-0000-0000-0000601E0000}"/>
    <cellStyle name="Обычный 97 2 2" xfId="7777" xr:uid="{00000000-0005-0000-0000-0000611E0000}"/>
    <cellStyle name="Обычный 97 2 2 2" xfId="7778" xr:uid="{00000000-0005-0000-0000-0000621E0000}"/>
    <cellStyle name="Обычный 97 2 2 2 2" xfId="7779" xr:uid="{00000000-0005-0000-0000-0000631E0000}"/>
    <cellStyle name="Обычный 97 2 2 3" xfId="7780" xr:uid="{00000000-0005-0000-0000-0000641E0000}"/>
    <cellStyle name="Обычный 97 2 3" xfId="7781" xr:uid="{00000000-0005-0000-0000-0000651E0000}"/>
    <cellStyle name="Обычный 97 2 3 2" xfId="7782" xr:uid="{00000000-0005-0000-0000-0000661E0000}"/>
    <cellStyle name="Обычный 97 2 4" xfId="7783" xr:uid="{00000000-0005-0000-0000-0000671E0000}"/>
    <cellStyle name="Обычный 97 2 5" xfId="7784" xr:uid="{00000000-0005-0000-0000-0000681E0000}"/>
    <cellStyle name="Обычный 97 3" xfId="7785" xr:uid="{00000000-0005-0000-0000-0000691E0000}"/>
    <cellStyle name="Обычный 97 3 2" xfId="7786" xr:uid="{00000000-0005-0000-0000-00006A1E0000}"/>
    <cellStyle name="Обычный 97 3 2 2" xfId="7787" xr:uid="{00000000-0005-0000-0000-00006B1E0000}"/>
    <cellStyle name="Обычный 97 3 2 2 2" xfId="7788" xr:uid="{00000000-0005-0000-0000-00006C1E0000}"/>
    <cellStyle name="Обычный 97 3 2 3" xfId="7789" xr:uid="{00000000-0005-0000-0000-00006D1E0000}"/>
    <cellStyle name="Обычный 97 3 3" xfId="7790" xr:uid="{00000000-0005-0000-0000-00006E1E0000}"/>
    <cellStyle name="Обычный 97 3 3 2" xfId="7791" xr:uid="{00000000-0005-0000-0000-00006F1E0000}"/>
    <cellStyle name="Обычный 97 3 4" xfId="7792" xr:uid="{00000000-0005-0000-0000-0000701E0000}"/>
    <cellStyle name="Обычный 97 3 5" xfId="7793" xr:uid="{00000000-0005-0000-0000-0000711E0000}"/>
    <cellStyle name="Обычный 97 4" xfId="7794" xr:uid="{00000000-0005-0000-0000-0000721E0000}"/>
    <cellStyle name="Обычный 97 4 2" xfId="7795" xr:uid="{00000000-0005-0000-0000-0000731E0000}"/>
    <cellStyle name="Обычный 97 4 2 2" xfId="7796" xr:uid="{00000000-0005-0000-0000-0000741E0000}"/>
    <cellStyle name="Обычный 97 4 2 2 2" xfId="7797" xr:uid="{00000000-0005-0000-0000-0000751E0000}"/>
    <cellStyle name="Обычный 97 4 2 3" xfId="7798" xr:uid="{00000000-0005-0000-0000-0000761E0000}"/>
    <cellStyle name="Обычный 97 4 3" xfId="7799" xr:uid="{00000000-0005-0000-0000-0000771E0000}"/>
    <cellStyle name="Обычный 97 4 3 2" xfId="7800" xr:uid="{00000000-0005-0000-0000-0000781E0000}"/>
    <cellStyle name="Обычный 97 4 4" xfId="7801" xr:uid="{00000000-0005-0000-0000-0000791E0000}"/>
    <cellStyle name="Обычный 97 4 5" xfId="7802" xr:uid="{00000000-0005-0000-0000-00007A1E0000}"/>
    <cellStyle name="Обычный 98" xfId="7803" xr:uid="{00000000-0005-0000-0000-00007B1E0000}"/>
    <cellStyle name="Обычный 98 2" xfId="7804" xr:uid="{00000000-0005-0000-0000-00007C1E0000}"/>
    <cellStyle name="Обычный 98 2 2" xfId="7805" xr:uid="{00000000-0005-0000-0000-00007D1E0000}"/>
    <cellStyle name="Обычный 98 2 2 2" xfId="7806" xr:uid="{00000000-0005-0000-0000-00007E1E0000}"/>
    <cellStyle name="Обычный 98 2 2 2 2" xfId="7807" xr:uid="{00000000-0005-0000-0000-00007F1E0000}"/>
    <cellStyle name="Обычный 98 2 2 3" xfId="7808" xr:uid="{00000000-0005-0000-0000-0000801E0000}"/>
    <cellStyle name="Обычный 98 2 3" xfId="7809" xr:uid="{00000000-0005-0000-0000-0000811E0000}"/>
    <cellStyle name="Обычный 98 2 3 2" xfId="7810" xr:uid="{00000000-0005-0000-0000-0000821E0000}"/>
    <cellStyle name="Обычный 98 2 4" xfId="7811" xr:uid="{00000000-0005-0000-0000-0000831E0000}"/>
    <cellStyle name="Обычный 98 2 5" xfId="7812" xr:uid="{00000000-0005-0000-0000-0000841E0000}"/>
    <cellStyle name="Обычный 98 3" xfId="7813" xr:uid="{00000000-0005-0000-0000-0000851E0000}"/>
    <cellStyle name="Обычный 98 3 2" xfId="7814" xr:uid="{00000000-0005-0000-0000-0000861E0000}"/>
    <cellStyle name="Обычный 98 3 2 2" xfId="7815" xr:uid="{00000000-0005-0000-0000-0000871E0000}"/>
    <cellStyle name="Обычный 98 3 2 2 2" xfId="7816" xr:uid="{00000000-0005-0000-0000-0000881E0000}"/>
    <cellStyle name="Обычный 98 3 2 3" xfId="7817" xr:uid="{00000000-0005-0000-0000-0000891E0000}"/>
    <cellStyle name="Обычный 98 3 3" xfId="7818" xr:uid="{00000000-0005-0000-0000-00008A1E0000}"/>
    <cellStyle name="Обычный 98 3 3 2" xfId="7819" xr:uid="{00000000-0005-0000-0000-00008B1E0000}"/>
    <cellStyle name="Обычный 98 3 4" xfId="7820" xr:uid="{00000000-0005-0000-0000-00008C1E0000}"/>
    <cellStyle name="Обычный 98 3 5" xfId="7821" xr:uid="{00000000-0005-0000-0000-00008D1E0000}"/>
    <cellStyle name="Обычный 99" xfId="7822" xr:uid="{00000000-0005-0000-0000-00008E1E0000}"/>
    <cellStyle name="Обычный 99 2" xfId="7823" xr:uid="{00000000-0005-0000-0000-00008F1E0000}"/>
    <cellStyle name="Обычный 99 2 2" xfId="7824" xr:uid="{00000000-0005-0000-0000-0000901E0000}"/>
    <cellStyle name="Обычный 99 2 2 2" xfId="7825" xr:uid="{00000000-0005-0000-0000-0000911E0000}"/>
    <cellStyle name="Обычный 99 2 2 2 2" xfId="7826" xr:uid="{00000000-0005-0000-0000-0000921E0000}"/>
    <cellStyle name="Обычный 99 2 2 3" xfId="7827" xr:uid="{00000000-0005-0000-0000-0000931E0000}"/>
    <cellStyle name="Обычный 99 2 3" xfId="7828" xr:uid="{00000000-0005-0000-0000-0000941E0000}"/>
    <cellStyle name="Обычный 99 2 3 2" xfId="7829" xr:uid="{00000000-0005-0000-0000-0000951E0000}"/>
    <cellStyle name="Обычный 99 2 4" xfId="7830" xr:uid="{00000000-0005-0000-0000-0000961E0000}"/>
    <cellStyle name="Обычный 99 2 5" xfId="7831" xr:uid="{00000000-0005-0000-0000-0000971E0000}"/>
    <cellStyle name="Обычный 99 3" xfId="7832" xr:uid="{00000000-0005-0000-0000-0000981E0000}"/>
    <cellStyle name="Обычный 99 3 2" xfId="7833" xr:uid="{00000000-0005-0000-0000-0000991E0000}"/>
    <cellStyle name="Обычный 99 3 2 2" xfId="7834" xr:uid="{00000000-0005-0000-0000-00009A1E0000}"/>
    <cellStyle name="Обычный 99 3 2 2 2" xfId="7835" xr:uid="{00000000-0005-0000-0000-00009B1E0000}"/>
    <cellStyle name="Обычный 99 3 2 3" xfId="7836" xr:uid="{00000000-0005-0000-0000-00009C1E0000}"/>
    <cellStyle name="Обычный 99 3 3" xfId="7837" xr:uid="{00000000-0005-0000-0000-00009D1E0000}"/>
    <cellStyle name="Обычный 99 3 3 2" xfId="7838" xr:uid="{00000000-0005-0000-0000-00009E1E0000}"/>
    <cellStyle name="Обычный 99 3 4" xfId="7839" xr:uid="{00000000-0005-0000-0000-00009F1E0000}"/>
    <cellStyle name="Обычный 99 3 5" xfId="7840" xr:uid="{00000000-0005-0000-0000-0000A01E0000}"/>
    <cellStyle name="Параметр" xfId="7841" xr:uid="{00000000-0005-0000-0000-0000A11E0000}"/>
    <cellStyle name="ПеременныеСметы" xfId="7842" xr:uid="{00000000-0005-0000-0000-0000A21E0000}"/>
    <cellStyle name="ПеременныеСметы 2" xfId="7843" xr:uid="{00000000-0005-0000-0000-0000A31E0000}"/>
    <cellStyle name="ПеременныеСметы 2 2" xfId="7844" xr:uid="{00000000-0005-0000-0000-0000A41E0000}"/>
    <cellStyle name="ПеременныеСметы 3" xfId="7845" xr:uid="{00000000-0005-0000-0000-0000A51E0000}"/>
    <cellStyle name="ПеременныеСметы 4" xfId="7846" xr:uid="{00000000-0005-0000-0000-0000A61E0000}"/>
    <cellStyle name="Плохой 10" xfId="7847" xr:uid="{00000000-0005-0000-0000-0000A71E0000}"/>
    <cellStyle name="Плохой 11" xfId="7848" xr:uid="{00000000-0005-0000-0000-0000A81E0000}"/>
    <cellStyle name="Плохой 12" xfId="7849" xr:uid="{00000000-0005-0000-0000-0000A91E0000}"/>
    <cellStyle name="Плохой 13" xfId="7850" xr:uid="{00000000-0005-0000-0000-0000AA1E0000}"/>
    <cellStyle name="Плохой 14" xfId="7851" xr:uid="{00000000-0005-0000-0000-0000AB1E0000}"/>
    <cellStyle name="Плохой 15" xfId="7852" xr:uid="{00000000-0005-0000-0000-0000AC1E0000}"/>
    <cellStyle name="Плохой 16" xfId="7853" xr:uid="{00000000-0005-0000-0000-0000AD1E0000}"/>
    <cellStyle name="Плохой 17" xfId="7854" xr:uid="{00000000-0005-0000-0000-0000AE1E0000}"/>
    <cellStyle name="Плохой 18" xfId="7855" xr:uid="{00000000-0005-0000-0000-0000AF1E0000}"/>
    <cellStyle name="Плохой 19" xfId="7856" xr:uid="{00000000-0005-0000-0000-0000B01E0000}"/>
    <cellStyle name="Плохой 2" xfId="7857" xr:uid="{00000000-0005-0000-0000-0000B11E0000}"/>
    <cellStyle name="Плохой 2 10" xfId="7858" xr:uid="{00000000-0005-0000-0000-0000B21E0000}"/>
    <cellStyle name="Плохой 2 11" xfId="7859" xr:uid="{00000000-0005-0000-0000-0000B31E0000}"/>
    <cellStyle name="Плохой 2 12" xfId="7860" xr:uid="{00000000-0005-0000-0000-0000B41E0000}"/>
    <cellStyle name="Плохой 2 13" xfId="7861" xr:uid="{00000000-0005-0000-0000-0000B51E0000}"/>
    <cellStyle name="Плохой 2 14" xfId="7862" xr:uid="{00000000-0005-0000-0000-0000B61E0000}"/>
    <cellStyle name="Плохой 2 15" xfId="7863" xr:uid="{00000000-0005-0000-0000-0000B71E0000}"/>
    <cellStyle name="Плохой 2 16" xfId="7864" xr:uid="{00000000-0005-0000-0000-0000B81E0000}"/>
    <cellStyle name="Плохой 2 17" xfId="7865" xr:uid="{00000000-0005-0000-0000-0000B91E0000}"/>
    <cellStyle name="Плохой 2 18" xfId="7866" xr:uid="{00000000-0005-0000-0000-0000BA1E0000}"/>
    <cellStyle name="Плохой 2 19" xfId="7867" xr:uid="{00000000-0005-0000-0000-0000BB1E0000}"/>
    <cellStyle name="Плохой 2 2" xfId="7868" xr:uid="{00000000-0005-0000-0000-0000BC1E0000}"/>
    <cellStyle name="Плохой 2 20" xfId="7869" xr:uid="{00000000-0005-0000-0000-0000BD1E0000}"/>
    <cellStyle name="Плохой 2 21" xfId="7870" xr:uid="{00000000-0005-0000-0000-0000BE1E0000}"/>
    <cellStyle name="Плохой 2 22" xfId="7871" xr:uid="{00000000-0005-0000-0000-0000BF1E0000}"/>
    <cellStyle name="Плохой 2 23" xfId="7872" xr:uid="{00000000-0005-0000-0000-0000C01E0000}"/>
    <cellStyle name="Плохой 2 24" xfId="7873" xr:uid="{00000000-0005-0000-0000-0000C11E0000}"/>
    <cellStyle name="Плохой 2 25" xfId="7874" xr:uid="{00000000-0005-0000-0000-0000C21E0000}"/>
    <cellStyle name="Плохой 2 26" xfId="7875" xr:uid="{00000000-0005-0000-0000-0000C31E0000}"/>
    <cellStyle name="Плохой 2 27" xfId="7876" xr:uid="{00000000-0005-0000-0000-0000C41E0000}"/>
    <cellStyle name="Плохой 2 28" xfId="7877" xr:uid="{00000000-0005-0000-0000-0000C51E0000}"/>
    <cellStyle name="Плохой 2 29" xfId="7878" xr:uid="{00000000-0005-0000-0000-0000C61E0000}"/>
    <cellStyle name="Плохой 2 3" xfId="7879" xr:uid="{00000000-0005-0000-0000-0000C71E0000}"/>
    <cellStyle name="Плохой 2 30" xfId="7880" xr:uid="{00000000-0005-0000-0000-0000C81E0000}"/>
    <cellStyle name="Плохой 2 4" xfId="7881" xr:uid="{00000000-0005-0000-0000-0000C91E0000}"/>
    <cellStyle name="Плохой 2 5" xfId="7882" xr:uid="{00000000-0005-0000-0000-0000CA1E0000}"/>
    <cellStyle name="Плохой 2 6" xfId="7883" xr:uid="{00000000-0005-0000-0000-0000CB1E0000}"/>
    <cellStyle name="Плохой 2 7" xfId="7884" xr:uid="{00000000-0005-0000-0000-0000CC1E0000}"/>
    <cellStyle name="Плохой 2 8" xfId="7885" xr:uid="{00000000-0005-0000-0000-0000CD1E0000}"/>
    <cellStyle name="Плохой 2 9" xfId="7886" xr:uid="{00000000-0005-0000-0000-0000CE1E0000}"/>
    <cellStyle name="Плохой 20" xfId="7887" xr:uid="{00000000-0005-0000-0000-0000CF1E0000}"/>
    <cellStyle name="Плохой 21" xfId="7888" xr:uid="{00000000-0005-0000-0000-0000D01E0000}"/>
    <cellStyle name="Плохой 22" xfId="7889" xr:uid="{00000000-0005-0000-0000-0000D11E0000}"/>
    <cellStyle name="Плохой 23" xfId="7890" xr:uid="{00000000-0005-0000-0000-0000D21E0000}"/>
    <cellStyle name="Плохой 24" xfId="7891" xr:uid="{00000000-0005-0000-0000-0000D31E0000}"/>
    <cellStyle name="Плохой 25" xfId="7892" xr:uid="{00000000-0005-0000-0000-0000D41E0000}"/>
    <cellStyle name="Плохой 26" xfId="7893" xr:uid="{00000000-0005-0000-0000-0000D51E0000}"/>
    <cellStyle name="Плохой 27" xfId="7894" xr:uid="{00000000-0005-0000-0000-0000D61E0000}"/>
    <cellStyle name="Плохой 28" xfId="7895" xr:uid="{00000000-0005-0000-0000-0000D71E0000}"/>
    <cellStyle name="Плохой 29" xfId="7896" xr:uid="{00000000-0005-0000-0000-0000D81E0000}"/>
    <cellStyle name="Плохой 3" xfId="7897" xr:uid="{00000000-0005-0000-0000-0000D91E0000}"/>
    <cellStyle name="Плохой 30" xfId="7898" xr:uid="{00000000-0005-0000-0000-0000DA1E0000}"/>
    <cellStyle name="Плохой 31" xfId="7899" xr:uid="{00000000-0005-0000-0000-0000DB1E0000}"/>
    <cellStyle name="Плохой 32" xfId="7900" xr:uid="{00000000-0005-0000-0000-0000DC1E0000}"/>
    <cellStyle name="Плохой 33" xfId="7901" xr:uid="{00000000-0005-0000-0000-0000DD1E0000}"/>
    <cellStyle name="Плохой 34" xfId="7902" xr:uid="{00000000-0005-0000-0000-0000DE1E0000}"/>
    <cellStyle name="Плохой 35" xfId="7903" xr:uid="{00000000-0005-0000-0000-0000DF1E0000}"/>
    <cellStyle name="Плохой 36" xfId="7904" xr:uid="{00000000-0005-0000-0000-0000E01E0000}"/>
    <cellStyle name="Плохой 4" xfId="7905" xr:uid="{00000000-0005-0000-0000-0000E11E0000}"/>
    <cellStyle name="Плохой 5" xfId="7906" xr:uid="{00000000-0005-0000-0000-0000E21E0000}"/>
    <cellStyle name="Плохой 6" xfId="7907" xr:uid="{00000000-0005-0000-0000-0000E31E0000}"/>
    <cellStyle name="Плохой 7" xfId="7908" xr:uid="{00000000-0005-0000-0000-0000E41E0000}"/>
    <cellStyle name="Плохой 8" xfId="7909" xr:uid="{00000000-0005-0000-0000-0000E51E0000}"/>
    <cellStyle name="Плохой 9" xfId="7910" xr:uid="{00000000-0005-0000-0000-0000E61E0000}"/>
    <cellStyle name="Пояснение 10" xfId="7911" xr:uid="{00000000-0005-0000-0000-0000E71E0000}"/>
    <cellStyle name="Пояснение 11" xfId="7912" xr:uid="{00000000-0005-0000-0000-0000E81E0000}"/>
    <cellStyle name="Пояснение 12" xfId="7913" xr:uid="{00000000-0005-0000-0000-0000E91E0000}"/>
    <cellStyle name="Пояснение 13" xfId="7914" xr:uid="{00000000-0005-0000-0000-0000EA1E0000}"/>
    <cellStyle name="Пояснение 14" xfId="7915" xr:uid="{00000000-0005-0000-0000-0000EB1E0000}"/>
    <cellStyle name="Пояснение 15" xfId="7916" xr:uid="{00000000-0005-0000-0000-0000EC1E0000}"/>
    <cellStyle name="Пояснение 16" xfId="7917" xr:uid="{00000000-0005-0000-0000-0000ED1E0000}"/>
    <cellStyle name="Пояснение 17" xfId="7918" xr:uid="{00000000-0005-0000-0000-0000EE1E0000}"/>
    <cellStyle name="Пояснение 18" xfId="7919" xr:uid="{00000000-0005-0000-0000-0000EF1E0000}"/>
    <cellStyle name="Пояснение 19" xfId="7920" xr:uid="{00000000-0005-0000-0000-0000F01E0000}"/>
    <cellStyle name="Пояснение 2" xfId="7921" xr:uid="{00000000-0005-0000-0000-0000F11E0000}"/>
    <cellStyle name="Пояснение 2 10" xfId="7922" xr:uid="{00000000-0005-0000-0000-0000F21E0000}"/>
    <cellStyle name="Пояснение 2 11" xfId="7923" xr:uid="{00000000-0005-0000-0000-0000F31E0000}"/>
    <cellStyle name="Пояснение 2 12" xfId="7924" xr:uid="{00000000-0005-0000-0000-0000F41E0000}"/>
    <cellStyle name="Пояснение 2 13" xfId="7925" xr:uid="{00000000-0005-0000-0000-0000F51E0000}"/>
    <cellStyle name="Пояснение 2 14" xfId="7926" xr:uid="{00000000-0005-0000-0000-0000F61E0000}"/>
    <cellStyle name="Пояснение 2 15" xfId="7927" xr:uid="{00000000-0005-0000-0000-0000F71E0000}"/>
    <cellStyle name="Пояснение 2 16" xfId="7928" xr:uid="{00000000-0005-0000-0000-0000F81E0000}"/>
    <cellStyle name="Пояснение 2 17" xfId="7929" xr:uid="{00000000-0005-0000-0000-0000F91E0000}"/>
    <cellStyle name="Пояснение 2 18" xfId="7930" xr:uid="{00000000-0005-0000-0000-0000FA1E0000}"/>
    <cellStyle name="Пояснение 2 19" xfId="7931" xr:uid="{00000000-0005-0000-0000-0000FB1E0000}"/>
    <cellStyle name="Пояснение 2 2" xfId="7932" xr:uid="{00000000-0005-0000-0000-0000FC1E0000}"/>
    <cellStyle name="Пояснение 2 20" xfId="7933" xr:uid="{00000000-0005-0000-0000-0000FD1E0000}"/>
    <cellStyle name="Пояснение 2 21" xfId="7934" xr:uid="{00000000-0005-0000-0000-0000FE1E0000}"/>
    <cellStyle name="Пояснение 2 22" xfId="7935" xr:uid="{00000000-0005-0000-0000-0000FF1E0000}"/>
    <cellStyle name="Пояснение 2 23" xfId="7936" xr:uid="{00000000-0005-0000-0000-0000001F0000}"/>
    <cellStyle name="Пояснение 2 24" xfId="7937" xr:uid="{00000000-0005-0000-0000-0000011F0000}"/>
    <cellStyle name="Пояснение 2 25" xfId="7938" xr:uid="{00000000-0005-0000-0000-0000021F0000}"/>
    <cellStyle name="Пояснение 2 26" xfId="7939" xr:uid="{00000000-0005-0000-0000-0000031F0000}"/>
    <cellStyle name="Пояснение 2 27" xfId="7940" xr:uid="{00000000-0005-0000-0000-0000041F0000}"/>
    <cellStyle name="Пояснение 2 28" xfId="7941" xr:uid="{00000000-0005-0000-0000-0000051F0000}"/>
    <cellStyle name="Пояснение 2 29" xfId="7942" xr:uid="{00000000-0005-0000-0000-0000061F0000}"/>
    <cellStyle name="Пояснение 2 3" xfId="7943" xr:uid="{00000000-0005-0000-0000-0000071F0000}"/>
    <cellStyle name="Пояснение 2 30" xfId="7944" xr:uid="{00000000-0005-0000-0000-0000081F0000}"/>
    <cellStyle name="Пояснение 2 4" xfId="7945" xr:uid="{00000000-0005-0000-0000-0000091F0000}"/>
    <cellStyle name="Пояснение 2 5" xfId="7946" xr:uid="{00000000-0005-0000-0000-00000A1F0000}"/>
    <cellStyle name="Пояснение 2 6" xfId="7947" xr:uid="{00000000-0005-0000-0000-00000B1F0000}"/>
    <cellStyle name="Пояснение 2 7" xfId="7948" xr:uid="{00000000-0005-0000-0000-00000C1F0000}"/>
    <cellStyle name="Пояснение 2 8" xfId="7949" xr:uid="{00000000-0005-0000-0000-00000D1F0000}"/>
    <cellStyle name="Пояснение 2 9" xfId="7950" xr:uid="{00000000-0005-0000-0000-00000E1F0000}"/>
    <cellStyle name="Пояснение 20" xfId="7951" xr:uid="{00000000-0005-0000-0000-00000F1F0000}"/>
    <cellStyle name="Пояснение 21" xfId="7952" xr:uid="{00000000-0005-0000-0000-0000101F0000}"/>
    <cellStyle name="Пояснение 22" xfId="7953" xr:uid="{00000000-0005-0000-0000-0000111F0000}"/>
    <cellStyle name="Пояснение 23" xfId="7954" xr:uid="{00000000-0005-0000-0000-0000121F0000}"/>
    <cellStyle name="Пояснение 24" xfId="7955" xr:uid="{00000000-0005-0000-0000-0000131F0000}"/>
    <cellStyle name="Пояснение 25" xfId="7956" xr:uid="{00000000-0005-0000-0000-0000141F0000}"/>
    <cellStyle name="Пояснение 26" xfId="7957" xr:uid="{00000000-0005-0000-0000-0000151F0000}"/>
    <cellStyle name="Пояснение 27" xfId="7958" xr:uid="{00000000-0005-0000-0000-0000161F0000}"/>
    <cellStyle name="Пояснение 28" xfId="7959" xr:uid="{00000000-0005-0000-0000-0000171F0000}"/>
    <cellStyle name="Пояснение 29" xfId="7960" xr:uid="{00000000-0005-0000-0000-0000181F0000}"/>
    <cellStyle name="Пояснение 3" xfId="7961" xr:uid="{00000000-0005-0000-0000-0000191F0000}"/>
    <cellStyle name="Пояснение 30" xfId="7962" xr:uid="{00000000-0005-0000-0000-00001A1F0000}"/>
    <cellStyle name="Пояснение 31" xfId="7963" xr:uid="{00000000-0005-0000-0000-00001B1F0000}"/>
    <cellStyle name="Пояснение 32" xfId="7964" xr:uid="{00000000-0005-0000-0000-00001C1F0000}"/>
    <cellStyle name="Пояснение 33" xfId="7965" xr:uid="{00000000-0005-0000-0000-00001D1F0000}"/>
    <cellStyle name="Пояснение 34" xfId="7966" xr:uid="{00000000-0005-0000-0000-00001E1F0000}"/>
    <cellStyle name="Пояснение 35" xfId="7967" xr:uid="{00000000-0005-0000-0000-00001F1F0000}"/>
    <cellStyle name="Пояснение 36" xfId="7968" xr:uid="{00000000-0005-0000-0000-0000201F0000}"/>
    <cellStyle name="Пояснение 4" xfId="7969" xr:uid="{00000000-0005-0000-0000-0000211F0000}"/>
    <cellStyle name="Пояснение 5" xfId="7970" xr:uid="{00000000-0005-0000-0000-0000221F0000}"/>
    <cellStyle name="Пояснение 6" xfId="7971" xr:uid="{00000000-0005-0000-0000-0000231F0000}"/>
    <cellStyle name="Пояснение 7" xfId="7972" xr:uid="{00000000-0005-0000-0000-0000241F0000}"/>
    <cellStyle name="Пояснение 8" xfId="7973" xr:uid="{00000000-0005-0000-0000-0000251F0000}"/>
    <cellStyle name="Пояснение 9" xfId="7974" xr:uid="{00000000-0005-0000-0000-0000261F0000}"/>
    <cellStyle name="Примечание 10" xfId="7975" xr:uid="{00000000-0005-0000-0000-0000271F0000}"/>
    <cellStyle name="Примечание 10 2" xfId="7976" xr:uid="{00000000-0005-0000-0000-0000281F0000}"/>
    <cellStyle name="Примечание 10 2 2" xfId="7977" xr:uid="{00000000-0005-0000-0000-0000291F0000}"/>
    <cellStyle name="Примечание 10 3" xfId="7978" xr:uid="{00000000-0005-0000-0000-00002A1F0000}"/>
    <cellStyle name="Примечание 10 4" xfId="7979" xr:uid="{00000000-0005-0000-0000-00002B1F0000}"/>
    <cellStyle name="Примечание 11" xfId="7980" xr:uid="{00000000-0005-0000-0000-00002C1F0000}"/>
    <cellStyle name="Примечание 11 2" xfId="7981" xr:uid="{00000000-0005-0000-0000-00002D1F0000}"/>
    <cellStyle name="Примечание 11 2 2" xfId="7982" xr:uid="{00000000-0005-0000-0000-00002E1F0000}"/>
    <cellStyle name="Примечание 11 3" xfId="7983" xr:uid="{00000000-0005-0000-0000-00002F1F0000}"/>
    <cellStyle name="Примечание 11 4" xfId="7984" xr:uid="{00000000-0005-0000-0000-0000301F0000}"/>
    <cellStyle name="Примечание 12" xfId="7985" xr:uid="{00000000-0005-0000-0000-0000311F0000}"/>
    <cellStyle name="Примечание 12 2" xfId="7986" xr:uid="{00000000-0005-0000-0000-0000321F0000}"/>
    <cellStyle name="Примечание 12 2 2" xfId="7987" xr:uid="{00000000-0005-0000-0000-0000331F0000}"/>
    <cellStyle name="Примечание 12 3" xfId="7988" xr:uid="{00000000-0005-0000-0000-0000341F0000}"/>
    <cellStyle name="Примечание 12 4" xfId="7989" xr:uid="{00000000-0005-0000-0000-0000351F0000}"/>
    <cellStyle name="Примечание 13" xfId="7990" xr:uid="{00000000-0005-0000-0000-0000361F0000}"/>
    <cellStyle name="Примечание 13 2" xfId="7991" xr:uid="{00000000-0005-0000-0000-0000371F0000}"/>
    <cellStyle name="Примечание 13 2 2" xfId="7992" xr:uid="{00000000-0005-0000-0000-0000381F0000}"/>
    <cellStyle name="Примечание 13 3" xfId="7993" xr:uid="{00000000-0005-0000-0000-0000391F0000}"/>
    <cellStyle name="Примечание 13 4" xfId="7994" xr:uid="{00000000-0005-0000-0000-00003A1F0000}"/>
    <cellStyle name="Примечание 14" xfId="7995" xr:uid="{00000000-0005-0000-0000-00003B1F0000}"/>
    <cellStyle name="Примечание 14 2" xfId="7996" xr:uid="{00000000-0005-0000-0000-00003C1F0000}"/>
    <cellStyle name="Примечание 14 2 2" xfId="7997" xr:uid="{00000000-0005-0000-0000-00003D1F0000}"/>
    <cellStyle name="Примечание 14 3" xfId="7998" xr:uid="{00000000-0005-0000-0000-00003E1F0000}"/>
    <cellStyle name="Примечание 14 4" xfId="7999" xr:uid="{00000000-0005-0000-0000-00003F1F0000}"/>
    <cellStyle name="Примечание 15" xfId="8000" xr:uid="{00000000-0005-0000-0000-0000401F0000}"/>
    <cellStyle name="Примечание 15 2" xfId="8001" xr:uid="{00000000-0005-0000-0000-0000411F0000}"/>
    <cellStyle name="Примечание 15 2 2" xfId="8002" xr:uid="{00000000-0005-0000-0000-0000421F0000}"/>
    <cellStyle name="Примечание 15 3" xfId="8003" xr:uid="{00000000-0005-0000-0000-0000431F0000}"/>
    <cellStyle name="Примечание 15 4" xfId="8004" xr:uid="{00000000-0005-0000-0000-0000441F0000}"/>
    <cellStyle name="Примечание 16" xfId="8005" xr:uid="{00000000-0005-0000-0000-0000451F0000}"/>
    <cellStyle name="Примечание 16 2" xfId="8006" xr:uid="{00000000-0005-0000-0000-0000461F0000}"/>
    <cellStyle name="Примечание 16 2 2" xfId="8007" xr:uid="{00000000-0005-0000-0000-0000471F0000}"/>
    <cellStyle name="Примечание 16 3" xfId="8008" xr:uid="{00000000-0005-0000-0000-0000481F0000}"/>
    <cellStyle name="Примечание 16 4" xfId="8009" xr:uid="{00000000-0005-0000-0000-0000491F0000}"/>
    <cellStyle name="Примечание 17" xfId="8010" xr:uid="{00000000-0005-0000-0000-00004A1F0000}"/>
    <cellStyle name="Примечание 17 2" xfId="8011" xr:uid="{00000000-0005-0000-0000-00004B1F0000}"/>
    <cellStyle name="Примечание 17 2 2" xfId="8012" xr:uid="{00000000-0005-0000-0000-00004C1F0000}"/>
    <cellStyle name="Примечание 17 3" xfId="8013" xr:uid="{00000000-0005-0000-0000-00004D1F0000}"/>
    <cellStyle name="Примечание 17 4" xfId="8014" xr:uid="{00000000-0005-0000-0000-00004E1F0000}"/>
    <cellStyle name="Примечание 18" xfId="8015" xr:uid="{00000000-0005-0000-0000-00004F1F0000}"/>
    <cellStyle name="Примечание 18 2" xfId="8016" xr:uid="{00000000-0005-0000-0000-0000501F0000}"/>
    <cellStyle name="Примечание 18 2 2" xfId="8017" xr:uid="{00000000-0005-0000-0000-0000511F0000}"/>
    <cellStyle name="Примечание 18 3" xfId="8018" xr:uid="{00000000-0005-0000-0000-0000521F0000}"/>
    <cellStyle name="Примечание 18 4" xfId="8019" xr:uid="{00000000-0005-0000-0000-0000531F0000}"/>
    <cellStyle name="Примечание 19" xfId="8020" xr:uid="{00000000-0005-0000-0000-0000541F0000}"/>
    <cellStyle name="Примечание 19 2" xfId="8021" xr:uid="{00000000-0005-0000-0000-0000551F0000}"/>
    <cellStyle name="Примечание 19 2 2" xfId="8022" xr:uid="{00000000-0005-0000-0000-0000561F0000}"/>
    <cellStyle name="Примечание 19 3" xfId="8023" xr:uid="{00000000-0005-0000-0000-0000571F0000}"/>
    <cellStyle name="Примечание 19 4" xfId="8024" xr:uid="{00000000-0005-0000-0000-0000581F0000}"/>
    <cellStyle name="Примечание 2" xfId="8025" xr:uid="{00000000-0005-0000-0000-0000591F0000}"/>
    <cellStyle name="Примечание 2 10" xfId="8026" xr:uid="{00000000-0005-0000-0000-00005A1F0000}"/>
    <cellStyle name="Примечание 2 10 2" xfId="8027" xr:uid="{00000000-0005-0000-0000-00005B1F0000}"/>
    <cellStyle name="Примечание 2 10 2 2" xfId="8028" xr:uid="{00000000-0005-0000-0000-00005C1F0000}"/>
    <cellStyle name="Примечание 2 10 3" xfId="8029" xr:uid="{00000000-0005-0000-0000-00005D1F0000}"/>
    <cellStyle name="Примечание 2 10 4" xfId="8030" xr:uid="{00000000-0005-0000-0000-00005E1F0000}"/>
    <cellStyle name="Примечание 2 11" xfId="8031" xr:uid="{00000000-0005-0000-0000-00005F1F0000}"/>
    <cellStyle name="Примечание 2 11 2" xfId="8032" xr:uid="{00000000-0005-0000-0000-0000601F0000}"/>
    <cellStyle name="Примечание 2 11 2 2" xfId="8033" xr:uid="{00000000-0005-0000-0000-0000611F0000}"/>
    <cellStyle name="Примечание 2 11 3" xfId="8034" xr:uid="{00000000-0005-0000-0000-0000621F0000}"/>
    <cellStyle name="Примечание 2 11 4" xfId="8035" xr:uid="{00000000-0005-0000-0000-0000631F0000}"/>
    <cellStyle name="Примечание 2 12" xfId="8036" xr:uid="{00000000-0005-0000-0000-0000641F0000}"/>
    <cellStyle name="Примечание 2 12 2" xfId="8037" xr:uid="{00000000-0005-0000-0000-0000651F0000}"/>
    <cellStyle name="Примечание 2 12 2 2" xfId="8038" xr:uid="{00000000-0005-0000-0000-0000661F0000}"/>
    <cellStyle name="Примечание 2 12 3" xfId="8039" xr:uid="{00000000-0005-0000-0000-0000671F0000}"/>
    <cellStyle name="Примечание 2 12 4" xfId="8040" xr:uid="{00000000-0005-0000-0000-0000681F0000}"/>
    <cellStyle name="Примечание 2 13" xfId="8041" xr:uid="{00000000-0005-0000-0000-0000691F0000}"/>
    <cellStyle name="Примечание 2 13 2" xfId="8042" xr:uid="{00000000-0005-0000-0000-00006A1F0000}"/>
    <cellStyle name="Примечание 2 13 2 2" xfId="8043" xr:uid="{00000000-0005-0000-0000-00006B1F0000}"/>
    <cellStyle name="Примечание 2 13 3" xfId="8044" xr:uid="{00000000-0005-0000-0000-00006C1F0000}"/>
    <cellStyle name="Примечание 2 13 4" xfId="8045" xr:uid="{00000000-0005-0000-0000-00006D1F0000}"/>
    <cellStyle name="Примечание 2 14" xfId="8046" xr:uid="{00000000-0005-0000-0000-00006E1F0000}"/>
    <cellStyle name="Примечание 2 14 2" xfId="8047" xr:uid="{00000000-0005-0000-0000-00006F1F0000}"/>
    <cellStyle name="Примечание 2 14 2 2" xfId="8048" xr:uid="{00000000-0005-0000-0000-0000701F0000}"/>
    <cellStyle name="Примечание 2 14 3" xfId="8049" xr:uid="{00000000-0005-0000-0000-0000711F0000}"/>
    <cellStyle name="Примечание 2 14 4" xfId="8050" xr:uid="{00000000-0005-0000-0000-0000721F0000}"/>
    <cellStyle name="Примечание 2 15" xfId="8051" xr:uid="{00000000-0005-0000-0000-0000731F0000}"/>
    <cellStyle name="Примечание 2 15 2" xfId="8052" xr:uid="{00000000-0005-0000-0000-0000741F0000}"/>
    <cellStyle name="Примечание 2 15 2 2" xfId="8053" xr:uid="{00000000-0005-0000-0000-0000751F0000}"/>
    <cellStyle name="Примечание 2 15 3" xfId="8054" xr:uid="{00000000-0005-0000-0000-0000761F0000}"/>
    <cellStyle name="Примечание 2 15 4" xfId="8055" xr:uid="{00000000-0005-0000-0000-0000771F0000}"/>
    <cellStyle name="Примечание 2 16" xfId="8056" xr:uid="{00000000-0005-0000-0000-0000781F0000}"/>
    <cellStyle name="Примечание 2 16 2" xfId="8057" xr:uid="{00000000-0005-0000-0000-0000791F0000}"/>
    <cellStyle name="Примечание 2 16 2 2" xfId="8058" xr:uid="{00000000-0005-0000-0000-00007A1F0000}"/>
    <cellStyle name="Примечание 2 16 3" xfId="8059" xr:uid="{00000000-0005-0000-0000-00007B1F0000}"/>
    <cellStyle name="Примечание 2 16 4" xfId="8060" xr:uid="{00000000-0005-0000-0000-00007C1F0000}"/>
    <cellStyle name="Примечание 2 17" xfId="8061" xr:uid="{00000000-0005-0000-0000-00007D1F0000}"/>
    <cellStyle name="Примечание 2 17 2" xfId="8062" xr:uid="{00000000-0005-0000-0000-00007E1F0000}"/>
    <cellStyle name="Примечание 2 17 2 2" xfId="8063" xr:uid="{00000000-0005-0000-0000-00007F1F0000}"/>
    <cellStyle name="Примечание 2 17 3" xfId="8064" xr:uid="{00000000-0005-0000-0000-0000801F0000}"/>
    <cellStyle name="Примечание 2 17 4" xfId="8065" xr:uid="{00000000-0005-0000-0000-0000811F0000}"/>
    <cellStyle name="Примечание 2 18" xfId="8066" xr:uid="{00000000-0005-0000-0000-0000821F0000}"/>
    <cellStyle name="Примечание 2 18 2" xfId="8067" xr:uid="{00000000-0005-0000-0000-0000831F0000}"/>
    <cellStyle name="Примечание 2 18 2 2" xfId="8068" xr:uid="{00000000-0005-0000-0000-0000841F0000}"/>
    <cellStyle name="Примечание 2 18 3" xfId="8069" xr:uid="{00000000-0005-0000-0000-0000851F0000}"/>
    <cellStyle name="Примечание 2 18 4" xfId="8070" xr:uid="{00000000-0005-0000-0000-0000861F0000}"/>
    <cellStyle name="Примечание 2 19" xfId="8071" xr:uid="{00000000-0005-0000-0000-0000871F0000}"/>
    <cellStyle name="Примечание 2 19 2" xfId="8072" xr:uid="{00000000-0005-0000-0000-0000881F0000}"/>
    <cellStyle name="Примечание 2 19 2 2" xfId="8073" xr:uid="{00000000-0005-0000-0000-0000891F0000}"/>
    <cellStyle name="Примечание 2 19 3" xfId="8074" xr:uid="{00000000-0005-0000-0000-00008A1F0000}"/>
    <cellStyle name="Примечание 2 19 4" xfId="8075" xr:uid="{00000000-0005-0000-0000-00008B1F0000}"/>
    <cellStyle name="Примечание 2 2" xfId="8076" xr:uid="{00000000-0005-0000-0000-00008C1F0000}"/>
    <cellStyle name="Примечание 2 2 2" xfId="8077" xr:uid="{00000000-0005-0000-0000-00008D1F0000}"/>
    <cellStyle name="Примечание 2 2 2 2" xfId="8078" xr:uid="{00000000-0005-0000-0000-00008E1F0000}"/>
    <cellStyle name="Примечание 2 2 3" xfId="8079" xr:uid="{00000000-0005-0000-0000-00008F1F0000}"/>
    <cellStyle name="Примечание 2 2 4" xfId="8080" xr:uid="{00000000-0005-0000-0000-0000901F0000}"/>
    <cellStyle name="Примечание 2 20" xfId="8081" xr:uid="{00000000-0005-0000-0000-0000911F0000}"/>
    <cellStyle name="Примечание 2 20 2" xfId="8082" xr:uid="{00000000-0005-0000-0000-0000921F0000}"/>
    <cellStyle name="Примечание 2 20 2 2" xfId="8083" xr:uid="{00000000-0005-0000-0000-0000931F0000}"/>
    <cellStyle name="Примечание 2 20 3" xfId="8084" xr:uid="{00000000-0005-0000-0000-0000941F0000}"/>
    <cellStyle name="Примечание 2 20 4" xfId="8085" xr:uid="{00000000-0005-0000-0000-0000951F0000}"/>
    <cellStyle name="Примечание 2 21" xfId="8086" xr:uid="{00000000-0005-0000-0000-0000961F0000}"/>
    <cellStyle name="Примечание 2 21 2" xfId="8087" xr:uid="{00000000-0005-0000-0000-0000971F0000}"/>
    <cellStyle name="Примечание 2 21 2 2" xfId="8088" xr:uid="{00000000-0005-0000-0000-0000981F0000}"/>
    <cellStyle name="Примечание 2 21 3" xfId="8089" xr:uid="{00000000-0005-0000-0000-0000991F0000}"/>
    <cellStyle name="Примечание 2 21 4" xfId="8090" xr:uid="{00000000-0005-0000-0000-00009A1F0000}"/>
    <cellStyle name="Примечание 2 22" xfId="8091" xr:uid="{00000000-0005-0000-0000-00009B1F0000}"/>
    <cellStyle name="Примечание 2 22 2" xfId="8092" xr:uid="{00000000-0005-0000-0000-00009C1F0000}"/>
    <cellStyle name="Примечание 2 22 2 2" xfId="8093" xr:uid="{00000000-0005-0000-0000-00009D1F0000}"/>
    <cellStyle name="Примечание 2 22 3" xfId="8094" xr:uid="{00000000-0005-0000-0000-00009E1F0000}"/>
    <cellStyle name="Примечание 2 22 4" xfId="8095" xr:uid="{00000000-0005-0000-0000-00009F1F0000}"/>
    <cellStyle name="Примечание 2 23" xfId="8096" xr:uid="{00000000-0005-0000-0000-0000A01F0000}"/>
    <cellStyle name="Примечание 2 23 2" xfId="8097" xr:uid="{00000000-0005-0000-0000-0000A11F0000}"/>
    <cellStyle name="Примечание 2 23 2 2" xfId="8098" xr:uid="{00000000-0005-0000-0000-0000A21F0000}"/>
    <cellStyle name="Примечание 2 23 3" xfId="8099" xr:uid="{00000000-0005-0000-0000-0000A31F0000}"/>
    <cellStyle name="Примечание 2 23 4" xfId="8100" xr:uid="{00000000-0005-0000-0000-0000A41F0000}"/>
    <cellStyle name="Примечание 2 24" xfId="8101" xr:uid="{00000000-0005-0000-0000-0000A51F0000}"/>
    <cellStyle name="Примечание 2 24 2" xfId="8102" xr:uid="{00000000-0005-0000-0000-0000A61F0000}"/>
    <cellStyle name="Примечание 2 24 2 2" xfId="8103" xr:uid="{00000000-0005-0000-0000-0000A71F0000}"/>
    <cellStyle name="Примечание 2 24 3" xfId="8104" xr:uid="{00000000-0005-0000-0000-0000A81F0000}"/>
    <cellStyle name="Примечание 2 24 4" xfId="8105" xr:uid="{00000000-0005-0000-0000-0000A91F0000}"/>
    <cellStyle name="Примечание 2 25" xfId="8106" xr:uid="{00000000-0005-0000-0000-0000AA1F0000}"/>
    <cellStyle name="Примечание 2 25 2" xfId="8107" xr:uid="{00000000-0005-0000-0000-0000AB1F0000}"/>
    <cellStyle name="Примечание 2 25 2 2" xfId="8108" xr:uid="{00000000-0005-0000-0000-0000AC1F0000}"/>
    <cellStyle name="Примечание 2 25 3" xfId="8109" xr:uid="{00000000-0005-0000-0000-0000AD1F0000}"/>
    <cellStyle name="Примечание 2 25 4" xfId="8110" xr:uid="{00000000-0005-0000-0000-0000AE1F0000}"/>
    <cellStyle name="Примечание 2 26" xfId="8111" xr:uid="{00000000-0005-0000-0000-0000AF1F0000}"/>
    <cellStyle name="Примечание 2 26 2" xfId="8112" xr:uid="{00000000-0005-0000-0000-0000B01F0000}"/>
    <cellStyle name="Примечание 2 26 2 2" xfId="8113" xr:uid="{00000000-0005-0000-0000-0000B11F0000}"/>
    <cellStyle name="Примечание 2 26 3" xfId="8114" xr:uid="{00000000-0005-0000-0000-0000B21F0000}"/>
    <cellStyle name="Примечание 2 26 4" xfId="8115" xr:uid="{00000000-0005-0000-0000-0000B31F0000}"/>
    <cellStyle name="Примечание 2 27" xfId="8116" xr:uid="{00000000-0005-0000-0000-0000B41F0000}"/>
    <cellStyle name="Примечание 2 27 2" xfId="8117" xr:uid="{00000000-0005-0000-0000-0000B51F0000}"/>
    <cellStyle name="Примечание 2 27 2 2" xfId="8118" xr:uid="{00000000-0005-0000-0000-0000B61F0000}"/>
    <cellStyle name="Примечание 2 27 3" xfId="8119" xr:uid="{00000000-0005-0000-0000-0000B71F0000}"/>
    <cellStyle name="Примечание 2 27 4" xfId="8120" xr:uid="{00000000-0005-0000-0000-0000B81F0000}"/>
    <cellStyle name="Примечание 2 28" xfId="8121" xr:uid="{00000000-0005-0000-0000-0000B91F0000}"/>
    <cellStyle name="Примечание 2 28 2" xfId="8122" xr:uid="{00000000-0005-0000-0000-0000BA1F0000}"/>
    <cellStyle name="Примечание 2 28 2 2" xfId="8123" xr:uid="{00000000-0005-0000-0000-0000BB1F0000}"/>
    <cellStyle name="Примечание 2 28 3" xfId="8124" xr:uid="{00000000-0005-0000-0000-0000BC1F0000}"/>
    <cellStyle name="Примечание 2 28 4" xfId="8125" xr:uid="{00000000-0005-0000-0000-0000BD1F0000}"/>
    <cellStyle name="Примечание 2 29" xfId="8126" xr:uid="{00000000-0005-0000-0000-0000BE1F0000}"/>
    <cellStyle name="Примечание 2 29 2" xfId="8127" xr:uid="{00000000-0005-0000-0000-0000BF1F0000}"/>
    <cellStyle name="Примечание 2 29 2 2" xfId="8128" xr:uid="{00000000-0005-0000-0000-0000C01F0000}"/>
    <cellStyle name="Примечание 2 29 3" xfId="8129" xr:uid="{00000000-0005-0000-0000-0000C11F0000}"/>
    <cellStyle name="Примечание 2 29 4" xfId="8130" xr:uid="{00000000-0005-0000-0000-0000C21F0000}"/>
    <cellStyle name="Примечание 2 3" xfId="8131" xr:uid="{00000000-0005-0000-0000-0000C31F0000}"/>
    <cellStyle name="Примечание 2 3 2" xfId="8132" xr:uid="{00000000-0005-0000-0000-0000C41F0000}"/>
    <cellStyle name="Примечание 2 3 2 2" xfId="8133" xr:uid="{00000000-0005-0000-0000-0000C51F0000}"/>
    <cellStyle name="Примечание 2 3 3" xfId="8134" xr:uid="{00000000-0005-0000-0000-0000C61F0000}"/>
    <cellStyle name="Примечание 2 3 4" xfId="8135" xr:uid="{00000000-0005-0000-0000-0000C71F0000}"/>
    <cellStyle name="Примечание 2 30" xfId="8136" xr:uid="{00000000-0005-0000-0000-0000C81F0000}"/>
    <cellStyle name="Примечание 2 30 2" xfId="8137" xr:uid="{00000000-0005-0000-0000-0000C91F0000}"/>
    <cellStyle name="Примечание 2 30 2 2" xfId="8138" xr:uid="{00000000-0005-0000-0000-0000CA1F0000}"/>
    <cellStyle name="Примечание 2 30 3" xfId="8139" xr:uid="{00000000-0005-0000-0000-0000CB1F0000}"/>
    <cellStyle name="Примечание 2 30 4" xfId="8140" xr:uid="{00000000-0005-0000-0000-0000CC1F0000}"/>
    <cellStyle name="Примечание 2 31" xfId="8141" xr:uid="{00000000-0005-0000-0000-0000CD1F0000}"/>
    <cellStyle name="Примечание 2 31 2" xfId="8142" xr:uid="{00000000-0005-0000-0000-0000CE1F0000}"/>
    <cellStyle name="Примечание 2 32" xfId="8143" xr:uid="{00000000-0005-0000-0000-0000CF1F0000}"/>
    <cellStyle name="Примечание 2 33" xfId="8144" xr:uid="{00000000-0005-0000-0000-0000D01F0000}"/>
    <cellStyle name="Примечание 2 4" xfId="8145" xr:uid="{00000000-0005-0000-0000-0000D11F0000}"/>
    <cellStyle name="Примечание 2 4 2" xfId="8146" xr:uid="{00000000-0005-0000-0000-0000D21F0000}"/>
    <cellStyle name="Примечание 2 4 2 2" xfId="8147" xr:uid="{00000000-0005-0000-0000-0000D31F0000}"/>
    <cellStyle name="Примечание 2 4 3" xfId="8148" xr:uid="{00000000-0005-0000-0000-0000D41F0000}"/>
    <cellStyle name="Примечание 2 4 4" xfId="8149" xr:uid="{00000000-0005-0000-0000-0000D51F0000}"/>
    <cellStyle name="Примечание 2 5" xfId="8150" xr:uid="{00000000-0005-0000-0000-0000D61F0000}"/>
    <cellStyle name="Примечание 2 5 2" xfId="8151" xr:uid="{00000000-0005-0000-0000-0000D71F0000}"/>
    <cellStyle name="Примечание 2 5 2 2" xfId="8152" xr:uid="{00000000-0005-0000-0000-0000D81F0000}"/>
    <cellStyle name="Примечание 2 5 3" xfId="8153" xr:uid="{00000000-0005-0000-0000-0000D91F0000}"/>
    <cellStyle name="Примечание 2 5 4" xfId="8154" xr:uid="{00000000-0005-0000-0000-0000DA1F0000}"/>
    <cellStyle name="Примечание 2 6" xfId="8155" xr:uid="{00000000-0005-0000-0000-0000DB1F0000}"/>
    <cellStyle name="Примечание 2 6 2" xfId="8156" xr:uid="{00000000-0005-0000-0000-0000DC1F0000}"/>
    <cellStyle name="Примечание 2 6 2 2" xfId="8157" xr:uid="{00000000-0005-0000-0000-0000DD1F0000}"/>
    <cellStyle name="Примечание 2 6 3" xfId="8158" xr:uid="{00000000-0005-0000-0000-0000DE1F0000}"/>
    <cellStyle name="Примечание 2 6 4" xfId="8159" xr:uid="{00000000-0005-0000-0000-0000DF1F0000}"/>
    <cellStyle name="Примечание 2 7" xfId="8160" xr:uid="{00000000-0005-0000-0000-0000E01F0000}"/>
    <cellStyle name="Примечание 2 7 2" xfId="8161" xr:uid="{00000000-0005-0000-0000-0000E11F0000}"/>
    <cellStyle name="Примечание 2 7 2 2" xfId="8162" xr:uid="{00000000-0005-0000-0000-0000E21F0000}"/>
    <cellStyle name="Примечание 2 7 3" xfId="8163" xr:uid="{00000000-0005-0000-0000-0000E31F0000}"/>
    <cellStyle name="Примечание 2 7 4" xfId="8164" xr:uid="{00000000-0005-0000-0000-0000E41F0000}"/>
    <cellStyle name="Примечание 2 8" xfId="8165" xr:uid="{00000000-0005-0000-0000-0000E51F0000}"/>
    <cellStyle name="Примечание 2 8 2" xfId="8166" xr:uid="{00000000-0005-0000-0000-0000E61F0000}"/>
    <cellStyle name="Примечание 2 8 2 2" xfId="8167" xr:uid="{00000000-0005-0000-0000-0000E71F0000}"/>
    <cellStyle name="Примечание 2 8 3" xfId="8168" xr:uid="{00000000-0005-0000-0000-0000E81F0000}"/>
    <cellStyle name="Примечание 2 8 4" xfId="8169" xr:uid="{00000000-0005-0000-0000-0000E91F0000}"/>
    <cellStyle name="Примечание 2 9" xfId="8170" xr:uid="{00000000-0005-0000-0000-0000EA1F0000}"/>
    <cellStyle name="Примечание 2 9 2" xfId="8171" xr:uid="{00000000-0005-0000-0000-0000EB1F0000}"/>
    <cellStyle name="Примечание 2 9 2 2" xfId="8172" xr:uid="{00000000-0005-0000-0000-0000EC1F0000}"/>
    <cellStyle name="Примечание 2 9 3" xfId="8173" xr:uid="{00000000-0005-0000-0000-0000ED1F0000}"/>
    <cellStyle name="Примечание 2 9 4" xfId="8174" xr:uid="{00000000-0005-0000-0000-0000EE1F0000}"/>
    <cellStyle name="Примечание 20" xfId="8175" xr:uid="{00000000-0005-0000-0000-0000EF1F0000}"/>
    <cellStyle name="Примечание 20 2" xfId="8176" xr:uid="{00000000-0005-0000-0000-0000F01F0000}"/>
    <cellStyle name="Примечание 20 2 2" xfId="8177" xr:uid="{00000000-0005-0000-0000-0000F11F0000}"/>
    <cellStyle name="Примечание 20 3" xfId="8178" xr:uid="{00000000-0005-0000-0000-0000F21F0000}"/>
    <cellStyle name="Примечание 20 4" xfId="8179" xr:uid="{00000000-0005-0000-0000-0000F31F0000}"/>
    <cellStyle name="Примечание 21" xfId="8180" xr:uid="{00000000-0005-0000-0000-0000F41F0000}"/>
    <cellStyle name="Примечание 21 2" xfId="8181" xr:uid="{00000000-0005-0000-0000-0000F51F0000}"/>
    <cellStyle name="Примечание 21 2 2" xfId="8182" xr:uid="{00000000-0005-0000-0000-0000F61F0000}"/>
    <cellStyle name="Примечание 21 3" xfId="8183" xr:uid="{00000000-0005-0000-0000-0000F71F0000}"/>
    <cellStyle name="Примечание 21 4" xfId="8184" xr:uid="{00000000-0005-0000-0000-0000F81F0000}"/>
    <cellStyle name="Примечание 22" xfId="8185" xr:uid="{00000000-0005-0000-0000-0000F91F0000}"/>
    <cellStyle name="Примечание 22 2" xfId="8186" xr:uid="{00000000-0005-0000-0000-0000FA1F0000}"/>
    <cellStyle name="Примечание 22 2 2" xfId="8187" xr:uid="{00000000-0005-0000-0000-0000FB1F0000}"/>
    <cellStyle name="Примечание 22 3" xfId="8188" xr:uid="{00000000-0005-0000-0000-0000FC1F0000}"/>
    <cellStyle name="Примечание 22 4" xfId="8189" xr:uid="{00000000-0005-0000-0000-0000FD1F0000}"/>
    <cellStyle name="Примечание 23" xfId="8190" xr:uid="{00000000-0005-0000-0000-0000FE1F0000}"/>
    <cellStyle name="Примечание 23 2" xfId="8191" xr:uid="{00000000-0005-0000-0000-0000FF1F0000}"/>
    <cellStyle name="Примечание 23 2 2" xfId="8192" xr:uid="{00000000-0005-0000-0000-000000200000}"/>
    <cellStyle name="Примечание 23 3" xfId="8193" xr:uid="{00000000-0005-0000-0000-000001200000}"/>
    <cellStyle name="Примечание 23 4" xfId="8194" xr:uid="{00000000-0005-0000-0000-000002200000}"/>
    <cellStyle name="Примечание 24" xfId="8195" xr:uid="{00000000-0005-0000-0000-000003200000}"/>
    <cellStyle name="Примечание 24 2" xfId="8196" xr:uid="{00000000-0005-0000-0000-000004200000}"/>
    <cellStyle name="Примечание 24 2 2" xfId="8197" xr:uid="{00000000-0005-0000-0000-000005200000}"/>
    <cellStyle name="Примечание 24 3" xfId="8198" xr:uid="{00000000-0005-0000-0000-000006200000}"/>
    <cellStyle name="Примечание 24 4" xfId="8199" xr:uid="{00000000-0005-0000-0000-000007200000}"/>
    <cellStyle name="Примечание 25" xfId="8200" xr:uid="{00000000-0005-0000-0000-000008200000}"/>
    <cellStyle name="Примечание 25 2" xfId="8201" xr:uid="{00000000-0005-0000-0000-000009200000}"/>
    <cellStyle name="Примечание 25 2 2" xfId="8202" xr:uid="{00000000-0005-0000-0000-00000A200000}"/>
    <cellStyle name="Примечание 25 3" xfId="8203" xr:uid="{00000000-0005-0000-0000-00000B200000}"/>
    <cellStyle name="Примечание 25 4" xfId="8204" xr:uid="{00000000-0005-0000-0000-00000C200000}"/>
    <cellStyle name="Примечание 26" xfId="8205" xr:uid="{00000000-0005-0000-0000-00000D200000}"/>
    <cellStyle name="Примечание 26 2" xfId="8206" xr:uid="{00000000-0005-0000-0000-00000E200000}"/>
    <cellStyle name="Примечание 26 2 2" xfId="8207" xr:uid="{00000000-0005-0000-0000-00000F200000}"/>
    <cellStyle name="Примечание 26 3" xfId="8208" xr:uid="{00000000-0005-0000-0000-000010200000}"/>
    <cellStyle name="Примечание 26 4" xfId="8209" xr:uid="{00000000-0005-0000-0000-000011200000}"/>
    <cellStyle name="Примечание 27" xfId="8210" xr:uid="{00000000-0005-0000-0000-000012200000}"/>
    <cellStyle name="Примечание 27 2" xfId="8211" xr:uid="{00000000-0005-0000-0000-000013200000}"/>
    <cellStyle name="Примечание 27 2 2" xfId="8212" xr:uid="{00000000-0005-0000-0000-000014200000}"/>
    <cellStyle name="Примечание 27 3" xfId="8213" xr:uid="{00000000-0005-0000-0000-000015200000}"/>
    <cellStyle name="Примечание 27 4" xfId="8214" xr:uid="{00000000-0005-0000-0000-000016200000}"/>
    <cellStyle name="Примечание 28" xfId="8215" xr:uid="{00000000-0005-0000-0000-000017200000}"/>
    <cellStyle name="Примечание 28 2" xfId="8216" xr:uid="{00000000-0005-0000-0000-000018200000}"/>
    <cellStyle name="Примечание 28 2 2" xfId="8217" xr:uid="{00000000-0005-0000-0000-000019200000}"/>
    <cellStyle name="Примечание 28 3" xfId="8218" xr:uid="{00000000-0005-0000-0000-00001A200000}"/>
    <cellStyle name="Примечание 28 4" xfId="8219" xr:uid="{00000000-0005-0000-0000-00001B200000}"/>
    <cellStyle name="Примечание 29" xfId="8220" xr:uid="{00000000-0005-0000-0000-00001C200000}"/>
    <cellStyle name="Примечание 29 2" xfId="8221" xr:uid="{00000000-0005-0000-0000-00001D200000}"/>
    <cellStyle name="Примечание 29 2 2" xfId="8222" xr:uid="{00000000-0005-0000-0000-00001E200000}"/>
    <cellStyle name="Примечание 29 3" xfId="8223" xr:uid="{00000000-0005-0000-0000-00001F200000}"/>
    <cellStyle name="Примечание 29 4" xfId="8224" xr:uid="{00000000-0005-0000-0000-000020200000}"/>
    <cellStyle name="Примечание 3" xfId="8225" xr:uid="{00000000-0005-0000-0000-000021200000}"/>
    <cellStyle name="Примечание 3 2" xfId="8226" xr:uid="{00000000-0005-0000-0000-000022200000}"/>
    <cellStyle name="Примечание 3 2 2" xfId="8227" xr:uid="{00000000-0005-0000-0000-000023200000}"/>
    <cellStyle name="Примечание 3 3" xfId="8228" xr:uid="{00000000-0005-0000-0000-000024200000}"/>
    <cellStyle name="Примечание 3 4" xfId="8229" xr:uid="{00000000-0005-0000-0000-000025200000}"/>
    <cellStyle name="Примечание 30" xfId="8230" xr:uid="{00000000-0005-0000-0000-000026200000}"/>
    <cellStyle name="Примечание 30 2" xfId="8231" xr:uid="{00000000-0005-0000-0000-000027200000}"/>
    <cellStyle name="Примечание 30 2 2" xfId="8232" xr:uid="{00000000-0005-0000-0000-000028200000}"/>
    <cellStyle name="Примечание 30 3" xfId="8233" xr:uid="{00000000-0005-0000-0000-000029200000}"/>
    <cellStyle name="Примечание 30 4" xfId="8234" xr:uid="{00000000-0005-0000-0000-00002A200000}"/>
    <cellStyle name="Примечание 31" xfId="8235" xr:uid="{00000000-0005-0000-0000-00002B200000}"/>
    <cellStyle name="Примечание 31 2" xfId="8236" xr:uid="{00000000-0005-0000-0000-00002C200000}"/>
    <cellStyle name="Примечание 31 2 2" xfId="8237" xr:uid="{00000000-0005-0000-0000-00002D200000}"/>
    <cellStyle name="Примечание 31 3" xfId="8238" xr:uid="{00000000-0005-0000-0000-00002E200000}"/>
    <cellStyle name="Примечание 31 4" xfId="8239" xr:uid="{00000000-0005-0000-0000-00002F200000}"/>
    <cellStyle name="Примечание 32" xfId="8240" xr:uid="{00000000-0005-0000-0000-000030200000}"/>
    <cellStyle name="Примечание 32 2" xfId="8241" xr:uid="{00000000-0005-0000-0000-000031200000}"/>
    <cellStyle name="Примечание 32 2 2" xfId="8242" xr:uid="{00000000-0005-0000-0000-000032200000}"/>
    <cellStyle name="Примечание 32 3" xfId="8243" xr:uid="{00000000-0005-0000-0000-000033200000}"/>
    <cellStyle name="Примечание 32 4" xfId="8244" xr:uid="{00000000-0005-0000-0000-000034200000}"/>
    <cellStyle name="Примечание 33" xfId="8245" xr:uid="{00000000-0005-0000-0000-000035200000}"/>
    <cellStyle name="Примечание 33 2" xfId="8246" xr:uid="{00000000-0005-0000-0000-000036200000}"/>
    <cellStyle name="Примечание 33 2 2" xfId="8247" xr:uid="{00000000-0005-0000-0000-000037200000}"/>
    <cellStyle name="Примечание 33 3" xfId="8248" xr:uid="{00000000-0005-0000-0000-000038200000}"/>
    <cellStyle name="Примечание 33 4" xfId="8249" xr:uid="{00000000-0005-0000-0000-000039200000}"/>
    <cellStyle name="Примечание 34" xfId="8250" xr:uid="{00000000-0005-0000-0000-00003A200000}"/>
    <cellStyle name="Примечание 34 2" xfId="8251" xr:uid="{00000000-0005-0000-0000-00003B200000}"/>
    <cellStyle name="Примечание 34 2 2" xfId="8252" xr:uid="{00000000-0005-0000-0000-00003C200000}"/>
    <cellStyle name="Примечание 34 3" xfId="8253" xr:uid="{00000000-0005-0000-0000-00003D200000}"/>
    <cellStyle name="Примечание 34 4" xfId="8254" xr:uid="{00000000-0005-0000-0000-00003E200000}"/>
    <cellStyle name="Примечание 35" xfId="8255" xr:uid="{00000000-0005-0000-0000-00003F200000}"/>
    <cellStyle name="Примечание 35 2" xfId="8256" xr:uid="{00000000-0005-0000-0000-000040200000}"/>
    <cellStyle name="Примечание 35 2 2" xfId="8257" xr:uid="{00000000-0005-0000-0000-000041200000}"/>
    <cellStyle name="Примечание 35 3" xfId="8258" xr:uid="{00000000-0005-0000-0000-000042200000}"/>
    <cellStyle name="Примечание 35 4" xfId="8259" xr:uid="{00000000-0005-0000-0000-000043200000}"/>
    <cellStyle name="Примечание 36" xfId="8260" xr:uid="{00000000-0005-0000-0000-000044200000}"/>
    <cellStyle name="Примечание 36 2" xfId="8261" xr:uid="{00000000-0005-0000-0000-000045200000}"/>
    <cellStyle name="Примечание 36 2 2" xfId="8262" xr:uid="{00000000-0005-0000-0000-000046200000}"/>
    <cellStyle name="Примечание 36 3" xfId="8263" xr:uid="{00000000-0005-0000-0000-000047200000}"/>
    <cellStyle name="Примечание 36 4" xfId="8264" xr:uid="{00000000-0005-0000-0000-000048200000}"/>
    <cellStyle name="Примечание 4" xfId="8265" xr:uid="{00000000-0005-0000-0000-000049200000}"/>
    <cellStyle name="Примечание 4 2" xfId="8266" xr:uid="{00000000-0005-0000-0000-00004A200000}"/>
    <cellStyle name="Примечание 4 2 2" xfId="8267" xr:uid="{00000000-0005-0000-0000-00004B200000}"/>
    <cellStyle name="Примечание 4 3" xfId="8268" xr:uid="{00000000-0005-0000-0000-00004C200000}"/>
    <cellStyle name="Примечание 4 4" xfId="8269" xr:uid="{00000000-0005-0000-0000-00004D200000}"/>
    <cellStyle name="Примечание 5" xfId="8270" xr:uid="{00000000-0005-0000-0000-00004E200000}"/>
    <cellStyle name="Примечание 5 2" xfId="8271" xr:uid="{00000000-0005-0000-0000-00004F200000}"/>
    <cellStyle name="Примечание 5 2 2" xfId="8272" xr:uid="{00000000-0005-0000-0000-000050200000}"/>
    <cellStyle name="Примечание 5 3" xfId="8273" xr:uid="{00000000-0005-0000-0000-000051200000}"/>
    <cellStyle name="Примечание 5 4" xfId="8274" xr:uid="{00000000-0005-0000-0000-000052200000}"/>
    <cellStyle name="Примечание 6" xfId="8275" xr:uid="{00000000-0005-0000-0000-000053200000}"/>
    <cellStyle name="Примечание 6 2" xfId="8276" xr:uid="{00000000-0005-0000-0000-000054200000}"/>
    <cellStyle name="Примечание 6 2 2" xfId="8277" xr:uid="{00000000-0005-0000-0000-000055200000}"/>
    <cellStyle name="Примечание 6 3" xfId="8278" xr:uid="{00000000-0005-0000-0000-000056200000}"/>
    <cellStyle name="Примечание 6 4" xfId="8279" xr:uid="{00000000-0005-0000-0000-000057200000}"/>
    <cellStyle name="Примечание 7" xfId="8280" xr:uid="{00000000-0005-0000-0000-000058200000}"/>
    <cellStyle name="Примечание 7 2" xfId="8281" xr:uid="{00000000-0005-0000-0000-000059200000}"/>
    <cellStyle name="Примечание 7 2 2" xfId="8282" xr:uid="{00000000-0005-0000-0000-00005A200000}"/>
    <cellStyle name="Примечание 7 3" xfId="8283" xr:uid="{00000000-0005-0000-0000-00005B200000}"/>
    <cellStyle name="Примечание 7 4" xfId="8284" xr:uid="{00000000-0005-0000-0000-00005C200000}"/>
    <cellStyle name="Примечание 8" xfId="8285" xr:uid="{00000000-0005-0000-0000-00005D200000}"/>
    <cellStyle name="Примечание 8 2" xfId="8286" xr:uid="{00000000-0005-0000-0000-00005E200000}"/>
    <cellStyle name="Примечание 8 2 2" xfId="8287" xr:uid="{00000000-0005-0000-0000-00005F200000}"/>
    <cellStyle name="Примечание 8 3" xfId="8288" xr:uid="{00000000-0005-0000-0000-000060200000}"/>
    <cellStyle name="Примечание 8 4" xfId="8289" xr:uid="{00000000-0005-0000-0000-000061200000}"/>
    <cellStyle name="Примечание 9" xfId="8290" xr:uid="{00000000-0005-0000-0000-000062200000}"/>
    <cellStyle name="Примечание 9 2" xfId="8291" xr:uid="{00000000-0005-0000-0000-000063200000}"/>
    <cellStyle name="Примечание 9 2 2" xfId="8292" xr:uid="{00000000-0005-0000-0000-000064200000}"/>
    <cellStyle name="Примечание 9 3" xfId="8293" xr:uid="{00000000-0005-0000-0000-000065200000}"/>
    <cellStyle name="Примечание 9 4" xfId="8294" xr:uid="{00000000-0005-0000-0000-000066200000}"/>
    <cellStyle name="Процентный" xfId="8744" builtinId="5"/>
    <cellStyle name="Процентный 2" xfId="8295" xr:uid="{00000000-0005-0000-0000-000067200000}"/>
    <cellStyle name="РесСмета" xfId="8296" xr:uid="{00000000-0005-0000-0000-000068200000}"/>
    <cellStyle name="РесСмета 2" xfId="8297" xr:uid="{00000000-0005-0000-0000-000069200000}"/>
    <cellStyle name="РесСмета 2 2" xfId="8298" xr:uid="{00000000-0005-0000-0000-00006A200000}"/>
    <cellStyle name="РесСмета 3" xfId="8299" xr:uid="{00000000-0005-0000-0000-00006B200000}"/>
    <cellStyle name="РесСмета 4" xfId="8300" xr:uid="{00000000-0005-0000-0000-00006C200000}"/>
    <cellStyle name="СводВедРес" xfId="8301" xr:uid="{00000000-0005-0000-0000-00006D200000}"/>
    <cellStyle name="СводВедРес 10" xfId="8302" xr:uid="{00000000-0005-0000-0000-00006E200000}"/>
    <cellStyle name="СводВедРес 11" xfId="8303" xr:uid="{00000000-0005-0000-0000-00006F200000}"/>
    <cellStyle name="СводВедРес 12" xfId="8304" xr:uid="{00000000-0005-0000-0000-000070200000}"/>
    <cellStyle name="СводВедРес 13" xfId="8305" xr:uid="{00000000-0005-0000-0000-000071200000}"/>
    <cellStyle name="СводВедРес 14" xfId="8306" xr:uid="{00000000-0005-0000-0000-000072200000}"/>
    <cellStyle name="СводВедРес 15" xfId="8307" xr:uid="{00000000-0005-0000-0000-000073200000}"/>
    <cellStyle name="СводВедРес 16" xfId="8308" xr:uid="{00000000-0005-0000-0000-000074200000}"/>
    <cellStyle name="СводВедРес 17" xfId="8309" xr:uid="{00000000-0005-0000-0000-000075200000}"/>
    <cellStyle name="СводВедРес 18" xfId="8310" xr:uid="{00000000-0005-0000-0000-000076200000}"/>
    <cellStyle name="СводВедРес 19" xfId="8311" xr:uid="{00000000-0005-0000-0000-000077200000}"/>
    <cellStyle name="СводВедРес 2" xfId="8312" xr:uid="{00000000-0005-0000-0000-000078200000}"/>
    <cellStyle name="СводВедРес 20" xfId="8313" xr:uid="{00000000-0005-0000-0000-000079200000}"/>
    <cellStyle name="СводВедРес 21" xfId="8314" xr:uid="{00000000-0005-0000-0000-00007A200000}"/>
    <cellStyle name="СводВедРес 22" xfId="8315" xr:uid="{00000000-0005-0000-0000-00007B200000}"/>
    <cellStyle name="СводВедРес 23" xfId="8316" xr:uid="{00000000-0005-0000-0000-00007C200000}"/>
    <cellStyle name="СводВедРес 24" xfId="8317" xr:uid="{00000000-0005-0000-0000-00007D200000}"/>
    <cellStyle name="СводВедРес 25" xfId="8318" xr:uid="{00000000-0005-0000-0000-00007E200000}"/>
    <cellStyle name="СводВедРес 26" xfId="8319" xr:uid="{00000000-0005-0000-0000-00007F200000}"/>
    <cellStyle name="СводВедРес 27" xfId="8320" xr:uid="{00000000-0005-0000-0000-000080200000}"/>
    <cellStyle name="СводВедРес 28" xfId="8321" xr:uid="{00000000-0005-0000-0000-000081200000}"/>
    <cellStyle name="СводВедРес 29" xfId="8322" xr:uid="{00000000-0005-0000-0000-000082200000}"/>
    <cellStyle name="СводВедРес 3" xfId="8323" xr:uid="{00000000-0005-0000-0000-000083200000}"/>
    <cellStyle name="СводВедРес 30" xfId="8324" xr:uid="{00000000-0005-0000-0000-000084200000}"/>
    <cellStyle name="СводВедРес 31" xfId="8325" xr:uid="{00000000-0005-0000-0000-000085200000}"/>
    <cellStyle name="СводВедРес 32" xfId="8326" xr:uid="{00000000-0005-0000-0000-000086200000}"/>
    <cellStyle name="СводВедРес 33" xfId="8327" xr:uid="{00000000-0005-0000-0000-000087200000}"/>
    <cellStyle name="СводВедРес 34" xfId="8328" xr:uid="{00000000-0005-0000-0000-000088200000}"/>
    <cellStyle name="СводВедРес 35" xfId="8329" xr:uid="{00000000-0005-0000-0000-000089200000}"/>
    <cellStyle name="СводВедРес 36" xfId="8330" xr:uid="{00000000-0005-0000-0000-00008A200000}"/>
    <cellStyle name="СводВедРес 37" xfId="8331" xr:uid="{00000000-0005-0000-0000-00008B200000}"/>
    <cellStyle name="СводВедРес 38" xfId="8332" xr:uid="{00000000-0005-0000-0000-00008C200000}"/>
    <cellStyle name="СводВедРес 39" xfId="8333" xr:uid="{00000000-0005-0000-0000-00008D200000}"/>
    <cellStyle name="СводВедРес 4" xfId="8334" xr:uid="{00000000-0005-0000-0000-00008E200000}"/>
    <cellStyle name="СводВедРес 40" xfId="8335" xr:uid="{00000000-0005-0000-0000-00008F200000}"/>
    <cellStyle name="СводВедРес 41" xfId="8336" xr:uid="{00000000-0005-0000-0000-000090200000}"/>
    <cellStyle name="СводВедРес 42" xfId="8337" xr:uid="{00000000-0005-0000-0000-000091200000}"/>
    <cellStyle name="СводВедРес 43" xfId="8338" xr:uid="{00000000-0005-0000-0000-000092200000}"/>
    <cellStyle name="СводВедРес 44" xfId="8339" xr:uid="{00000000-0005-0000-0000-000093200000}"/>
    <cellStyle name="СводВедРес 45" xfId="8340" xr:uid="{00000000-0005-0000-0000-000094200000}"/>
    <cellStyle name="СводВедРес 46" xfId="8341" xr:uid="{00000000-0005-0000-0000-000095200000}"/>
    <cellStyle name="СводВедРес 47" xfId="8342" xr:uid="{00000000-0005-0000-0000-000096200000}"/>
    <cellStyle name="СводВедРес 48" xfId="8343" xr:uid="{00000000-0005-0000-0000-000097200000}"/>
    <cellStyle name="СводВедРес 49" xfId="8344" xr:uid="{00000000-0005-0000-0000-000098200000}"/>
    <cellStyle name="СводВедРес 5" xfId="8345" xr:uid="{00000000-0005-0000-0000-000099200000}"/>
    <cellStyle name="СводВедРес 50" xfId="8346" xr:uid="{00000000-0005-0000-0000-00009A200000}"/>
    <cellStyle name="СводВедРес 51" xfId="8347" xr:uid="{00000000-0005-0000-0000-00009B200000}"/>
    <cellStyle name="СводВедРес 52" xfId="8348" xr:uid="{00000000-0005-0000-0000-00009C200000}"/>
    <cellStyle name="СводВедРес 53" xfId="8349" xr:uid="{00000000-0005-0000-0000-00009D200000}"/>
    <cellStyle name="СводВедРес 54" xfId="8350" xr:uid="{00000000-0005-0000-0000-00009E200000}"/>
    <cellStyle name="СводВедРес 55" xfId="8351" xr:uid="{00000000-0005-0000-0000-00009F200000}"/>
    <cellStyle name="СводВедРес 56" xfId="8352" xr:uid="{00000000-0005-0000-0000-0000A0200000}"/>
    <cellStyle name="СводВедРес 57" xfId="8353" xr:uid="{00000000-0005-0000-0000-0000A1200000}"/>
    <cellStyle name="СводВедРес 58" xfId="8354" xr:uid="{00000000-0005-0000-0000-0000A2200000}"/>
    <cellStyle name="СводВедРес 59" xfId="8355" xr:uid="{00000000-0005-0000-0000-0000A3200000}"/>
    <cellStyle name="СводВедРес 6" xfId="8356" xr:uid="{00000000-0005-0000-0000-0000A4200000}"/>
    <cellStyle name="СводВедРес 60" xfId="8357" xr:uid="{00000000-0005-0000-0000-0000A5200000}"/>
    <cellStyle name="СводВедРес 61" xfId="8358" xr:uid="{00000000-0005-0000-0000-0000A6200000}"/>
    <cellStyle name="СводВедРес 62" xfId="8359" xr:uid="{00000000-0005-0000-0000-0000A7200000}"/>
    <cellStyle name="СводВедРес 63" xfId="8360" xr:uid="{00000000-0005-0000-0000-0000A8200000}"/>
    <cellStyle name="СводВедРес 64" xfId="8361" xr:uid="{00000000-0005-0000-0000-0000A9200000}"/>
    <cellStyle name="СводВедРес 65" xfId="8362" xr:uid="{00000000-0005-0000-0000-0000AA200000}"/>
    <cellStyle name="СводВедРес 66" xfId="8363" xr:uid="{00000000-0005-0000-0000-0000AB200000}"/>
    <cellStyle name="СводВедРес 67" xfId="8364" xr:uid="{00000000-0005-0000-0000-0000AC200000}"/>
    <cellStyle name="СводВедРес 68" xfId="8365" xr:uid="{00000000-0005-0000-0000-0000AD200000}"/>
    <cellStyle name="СводВедРес 69" xfId="8366" xr:uid="{00000000-0005-0000-0000-0000AE200000}"/>
    <cellStyle name="СводВедРес 7" xfId="8367" xr:uid="{00000000-0005-0000-0000-0000AF200000}"/>
    <cellStyle name="СводВедРес 70" xfId="8368" xr:uid="{00000000-0005-0000-0000-0000B0200000}"/>
    <cellStyle name="СводВедРес 71" xfId="8369" xr:uid="{00000000-0005-0000-0000-0000B1200000}"/>
    <cellStyle name="СводВедРес 72" xfId="8370" xr:uid="{00000000-0005-0000-0000-0000B2200000}"/>
    <cellStyle name="СводВедРес 73" xfId="8371" xr:uid="{00000000-0005-0000-0000-0000B3200000}"/>
    <cellStyle name="СводВедРес 74" xfId="8372" xr:uid="{00000000-0005-0000-0000-0000B4200000}"/>
    <cellStyle name="СводВедРес 75" xfId="8373" xr:uid="{00000000-0005-0000-0000-0000B5200000}"/>
    <cellStyle name="СводВедРес 76" xfId="8374" xr:uid="{00000000-0005-0000-0000-0000B6200000}"/>
    <cellStyle name="СводВедРес 8" xfId="8375" xr:uid="{00000000-0005-0000-0000-0000B7200000}"/>
    <cellStyle name="СводВедРес 9" xfId="8376" xr:uid="{00000000-0005-0000-0000-0000B8200000}"/>
    <cellStyle name="СводкаСтоимРаб" xfId="8377" xr:uid="{00000000-0005-0000-0000-0000B9200000}"/>
    <cellStyle name="СводкаСтоимРаб 2" xfId="8378" xr:uid="{00000000-0005-0000-0000-0000BA200000}"/>
    <cellStyle name="СводкаСтоимРаб 2 2" xfId="8379" xr:uid="{00000000-0005-0000-0000-0000BB200000}"/>
    <cellStyle name="СводкаСтоимРаб 3" xfId="8380" xr:uid="{00000000-0005-0000-0000-0000BC200000}"/>
    <cellStyle name="СводкаСтоимРаб 4" xfId="8381" xr:uid="{00000000-0005-0000-0000-0000BD200000}"/>
    <cellStyle name="СводРасч" xfId="8382" xr:uid="{00000000-0005-0000-0000-0000BE200000}"/>
    <cellStyle name="СводРасч 10" xfId="8383" xr:uid="{00000000-0005-0000-0000-0000BF200000}"/>
    <cellStyle name="СводРасч 11" xfId="8384" xr:uid="{00000000-0005-0000-0000-0000C0200000}"/>
    <cellStyle name="СводРасч 12" xfId="8385" xr:uid="{00000000-0005-0000-0000-0000C1200000}"/>
    <cellStyle name="СводРасч 13" xfId="8386" xr:uid="{00000000-0005-0000-0000-0000C2200000}"/>
    <cellStyle name="СводРасч 14" xfId="8387" xr:uid="{00000000-0005-0000-0000-0000C3200000}"/>
    <cellStyle name="СводРасч 15" xfId="8388" xr:uid="{00000000-0005-0000-0000-0000C4200000}"/>
    <cellStyle name="СводРасч 16" xfId="8389" xr:uid="{00000000-0005-0000-0000-0000C5200000}"/>
    <cellStyle name="СводРасч 17" xfId="8390" xr:uid="{00000000-0005-0000-0000-0000C6200000}"/>
    <cellStyle name="СводРасч 18" xfId="8391" xr:uid="{00000000-0005-0000-0000-0000C7200000}"/>
    <cellStyle name="СводРасч 19" xfId="8392" xr:uid="{00000000-0005-0000-0000-0000C8200000}"/>
    <cellStyle name="СводРасч 2" xfId="8393" xr:uid="{00000000-0005-0000-0000-0000C9200000}"/>
    <cellStyle name="СводРасч 20" xfId="8394" xr:uid="{00000000-0005-0000-0000-0000CA200000}"/>
    <cellStyle name="СводРасч 21" xfId="8395" xr:uid="{00000000-0005-0000-0000-0000CB200000}"/>
    <cellStyle name="СводРасч 22" xfId="8396" xr:uid="{00000000-0005-0000-0000-0000CC200000}"/>
    <cellStyle name="СводРасч 23" xfId="8397" xr:uid="{00000000-0005-0000-0000-0000CD200000}"/>
    <cellStyle name="СводРасч 24" xfId="8398" xr:uid="{00000000-0005-0000-0000-0000CE200000}"/>
    <cellStyle name="СводРасч 25" xfId="8399" xr:uid="{00000000-0005-0000-0000-0000CF200000}"/>
    <cellStyle name="СводРасч 26" xfId="8400" xr:uid="{00000000-0005-0000-0000-0000D0200000}"/>
    <cellStyle name="СводРасч 27" xfId="8401" xr:uid="{00000000-0005-0000-0000-0000D1200000}"/>
    <cellStyle name="СводРасч 28" xfId="8402" xr:uid="{00000000-0005-0000-0000-0000D2200000}"/>
    <cellStyle name="СводРасч 29" xfId="8403" xr:uid="{00000000-0005-0000-0000-0000D3200000}"/>
    <cellStyle name="СводРасч 3" xfId="8404" xr:uid="{00000000-0005-0000-0000-0000D4200000}"/>
    <cellStyle name="СводРасч 30" xfId="8405" xr:uid="{00000000-0005-0000-0000-0000D5200000}"/>
    <cellStyle name="СводРасч 31" xfId="8406" xr:uid="{00000000-0005-0000-0000-0000D6200000}"/>
    <cellStyle name="СводРасч 32" xfId="8407" xr:uid="{00000000-0005-0000-0000-0000D7200000}"/>
    <cellStyle name="СводРасч 33" xfId="8408" xr:uid="{00000000-0005-0000-0000-0000D8200000}"/>
    <cellStyle name="СводРасч 34" xfId="8409" xr:uid="{00000000-0005-0000-0000-0000D9200000}"/>
    <cellStyle name="СводРасч 35" xfId="8410" xr:uid="{00000000-0005-0000-0000-0000DA200000}"/>
    <cellStyle name="СводРасч 36" xfId="8411" xr:uid="{00000000-0005-0000-0000-0000DB200000}"/>
    <cellStyle name="СводРасч 37" xfId="8412" xr:uid="{00000000-0005-0000-0000-0000DC200000}"/>
    <cellStyle name="СводРасч 38" xfId="8413" xr:uid="{00000000-0005-0000-0000-0000DD200000}"/>
    <cellStyle name="СводРасч 39" xfId="8414" xr:uid="{00000000-0005-0000-0000-0000DE200000}"/>
    <cellStyle name="СводРасч 4" xfId="8415" xr:uid="{00000000-0005-0000-0000-0000DF200000}"/>
    <cellStyle name="СводРасч 40" xfId="8416" xr:uid="{00000000-0005-0000-0000-0000E0200000}"/>
    <cellStyle name="СводРасч 41" xfId="8417" xr:uid="{00000000-0005-0000-0000-0000E1200000}"/>
    <cellStyle name="СводРасч 42" xfId="8418" xr:uid="{00000000-0005-0000-0000-0000E2200000}"/>
    <cellStyle name="СводРасч 43" xfId="8419" xr:uid="{00000000-0005-0000-0000-0000E3200000}"/>
    <cellStyle name="СводРасч 44" xfId="8420" xr:uid="{00000000-0005-0000-0000-0000E4200000}"/>
    <cellStyle name="СводРасч 45" xfId="8421" xr:uid="{00000000-0005-0000-0000-0000E5200000}"/>
    <cellStyle name="СводРасч 46" xfId="8422" xr:uid="{00000000-0005-0000-0000-0000E6200000}"/>
    <cellStyle name="СводРасч 47" xfId="8423" xr:uid="{00000000-0005-0000-0000-0000E7200000}"/>
    <cellStyle name="СводРасч 48" xfId="8424" xr:uid="{00000000-0005-0000-0000-0000E8200000}"/>
    <cellStyle name="СводРасч 49" xfId="8425" xr:uid="{00000000-0005-0000-0000-0000E9200000}"/>
    <cellStyle name="СводРасч 5" xfId="8426" xr:uid="{00000000-0005-0000-0000-0000EA200000}"/>
    <cellStyle name="СводРасч 50" xfId="8427" xr:uid="{00000000-0005-0000-0000-0000EB200000}"/>
    <cellStyle name="СводРасч 51" xfId="8428" xr:uid="{00000000-0005-0000-0000-0000EC200000}"/>
    <cellStyle name="СводРасч 52" xfId="8429" xr:uid="{00000000-0005-0000-0000-0000ED200000}"/>
    <cellStyle name="СводРасч 53" xfId="8430" xr:uid="{00000000-0005-0000-0000-0000EE200000}"/>
    <cellStyle name="СводРасч 54" xfId="8431" xr:uid="{00000000-0005-0000-0000-0000EF200000}"/>
    <cellStyle name="СводРасч 55" xfId="8432" xr:uid="{00000000-0005-0000-0000-0000F0200000}"/>
    <cellStyle name="СводРасч 56" xfId="8433" xr:uid="{00000000-0005-0000-0000-0000F1200000}"/>
    <cellStyle name="СводРасч 57" xfId="8434" xr:uid="{00000000-0005-0000-0000-0000F2200000}"/>
    <cellStyle name="СводРасч 58" xfId="8435" xr:uid="{00000000-0005-0000-0000-0000F3200000}"/>
    <cellStyle name="СводРасч 59" xfId="8436" xr:uid="{00000000-0005-0000-0000-0000F4200000}"/>
    <cellStyle name="СводРасч 6" xfId="8437" xr:uid="{00000000-0005-0000-0000-0000F5200000}"/>
    <cellStyle name="СводРасч 60" xfId="8438" xr:uid="{00000000-0005-0000-0000-0000F6200000}"/>
    <cellStyle name="СводРасч 61" xfId="8439" xr:uid="{00000000-0005-0000-0000-0000F7200000}"/>
    <cellStyle name="СводРасч 62" xfId="8440" xr:uid="{00000000-0005-0000-0000-0000F8200000}"/>
    <cellStyle name="СводРасч 63" xfId="8441" xr:uid="{00000000-0005-0000-0000-0000F9200000}"/>
    <cellStyle name="СводРасч 64" xfId="8442" xr:uid="{00000000-0005-0000-0000-0000FA200000}"/>
    <cellStyle name="СводРасч 65" xfId="8443" xr:uid="{00000000-0005-0000-0000-0000FB200000}"/>
    <cellStyle name="СводРасч 66" xfId="8444" xr:uid="{00000000-0005-0000-0000-0000FC200000}"/>
    <cellStyle name="СводРасч 67" xfId="8445" xr:uid="{00000000-0005-0000-0000-0000FD200000}"/>
    <cellStyle name="СводРасч 68" xfId="8446" xr:uid="{00000000-0005-0000-0000-0000FE200000}"/>
    <cellStyle name="СводРасч 69" xfId="8447" xr:uid="{00000000-0005-0000-0000-0000FF200000}"/>
    <cellStyle name="СводРасч 7" xfId="8448" xr:uid="{00000000-0005-0000-0000-000000210000}"/>
    <cellStyle name="СводРасч 70" xfId="8449" xr:uid="{00000000-0005-0000-0000-000001210000}"/>
    <cellStyle name="СводРасч 71" xfId="8450" xr:uid="{00000000-0005-0000-0000-000002210000}"/>
    <cellStyle name="СводРасч 72" xfId="8451" xr:uid="{00000000-0005-0000-0000-000003210000}"/>
    <cellStyle name="СводРасч 73" xfId="8452" xr:uid="{00000000-0005-0000-0000-000004210000}"/>
    <cellStyle name="СводРасч 74" xfId="8453" xr:uid="{00000000-0005-0000-0000-000005210000}"/>
    <cellStyle name="СводРасч 75" xfId="8454" xr:uid="{00000000-0005-0000-0000-000006210000}"/>
    <cellStyle name="СводРасч 76" xfId="8455" xr:uid="{00000000-0005-0000-0000-000007210000}"/>
    <cellStyle name="СводРасч 8" xfId="8456" xr:uid="{00000000-0005-0000-0000-000008210000}"/>
    <cellStyle name="СводРасч 9" xfId="8457" xr:uid="{00000000-0005-0000-0000-000009210000}"/>
    <cellStyle name="Связанная ячейка 10" xfId="8458" xr:uid="{00000000-0005-0000-0000-00000A210000}"/>
    <cellStyle name="Связанная ячейка 11" xfId="8459" xr:uid="{00000000-0005-0000-0000-00000B210000}"/>
    <cellStyle name="Связанная ячейка 12" xfId="8460" xr:uid="{00000000-0005-0000-0000-00000C210000}"/>
    <cellStyle name="Связанная ячейка 13" xfId="8461" xr:uid="{00000000-0005-0000-0000-00000D210000}"/>
    <cellStyle name="Связанная ячейка 14" xfId="8462" xr:uid="{00000000-0005-0000-0000-00000E210000}"/>
    <cellStyle name="Связанная ячейка 15" xfId="8463" xr:uid="{00000000-0005-0000-0000-00000F210000}"/>
    <cellStyle name="Связанная ячейка 16" xfId="8464" xr:uid="{00000000-0005-0000-0000-000010210000}"/>
    <cellStyle name="Связанная ячейка 17" xfId="8465" xr:uid="{00000000-0005-0000-0000-000011210000}"/>
    <cellStyle name="Связанная ячейка 18" xfId="8466" xr:uid="{00000000-0005-0000-0000-000012210000}"/>
    <cellStyle name="Связанная ячейка 19" xfId="8467" xr:uid="{00000000-0005-0000-0000-000013210000}"/>
    <cellStyle name="Связанная ячейка 2" xfId="8468" xr:uid="{00000000-0005-0000-0000-000014210000}"/>
    <cellStyle name="Связанная ячейка 2 10" xfId="8469" xr:uid="{00000000-0005-0000-0000-000015210000}"/>
    <cellStyle name="Связанная ячейка 2 11" xfId="8470" xr:uid="{00000000-0005-0000-0000-000016210000}"/>
    <cellStyle name="Связанная ячейка 2 12" xfId="8471" xr:uid="{00000000-0005-0000-0000-000017210000}"/>
    <cellStyle name="Связанная ячейка 2 13" xfId="8472" xr:uid="{00000000-0005-0000-0000-000018210000}"/>
    <cellStyle name="Связанная ячейка 2 14" xfId="8473" xr:uid="{00000000-0005-0000-0000-000019210000}"/>
    <cellStyle name="Связанная ячейка 2 15" xfId="8474" xr:uid="{00000000-0005-0000-0000-00001A210000}"/>
    <cellStyle name="Связанная ячейка 2 16" xfId="8475" xr:uid="{00000000-0005-0000-0000-00001B210000}"/>
    <cellStyle name="Связанная ячейка 2 17" xfId="8476" xr:uid="{00000000-0005-0000-0000-00001C210000}"/>
    <cellStyle name="Связанная ячейка 2 18" xfId="8477" xr:uid="{00000000-0005-0000-0000-00001D210000}"/>
    <cellStyle name="Связанная ячейка 2 19" xfId="8478" xr:uid="{00000000-0005-0000-0000-00001E210000}"/>
    <cellStyle name="Связанная ячейка 2 2" xfId="8479" xr:uid="{00000000-0005-0000-0000-00001F210000}"/>
    <cellStyle name="Связанная ячейка 2 20" xfId="8480" xr:uid="{00000000-0005-0000-0000-000020210000}"/>
    <cellStyle name="Связанная ячейка 2 21" xfId="8481" xr:uid="{00000000-0005-0000-0000-000021210000}"/>
    <cellStyle name="Связанная ячейка 2 22" xfId="8482" xr:uid="{00000000-0005-0000-0000-000022210000}"/>
    <cellStyle name="Связанная ячейка 2 23" xfId="8483" xr:uid="{00000000-0005-0000-0000-000023210000}"/>
    <cellStyle name="Связанная ячейка 2 24" xfId="8484" xr:uid="{00000000-0005-0000-0000-000024210000}"/>
    <cellStyle name="Связанная ячейка 2 25" xfId="8485" xr:uid="{00000000-0005-0000-0000-000025210000}"/>
    <cellStyle name="Связанная ячейка 2 26" xfId="8486" xr:uid="{00000000-0005-0000-0000-000026210000}"/>
    <cellStyle name="Связанная ячейка 2 27" xfId="8487" xr:uid="{00000000-0005-0000-0000-000027210000}"/>
    <cellStyle name="Связанная ячейка 2 28" xfId="8488" xr:uid="{00000000-0005-0000-0000-000028210000}"/>
    <cellStyle name="Связанная ячейка 2 29" xfId="8489" xr:uid="{00000000-0005-0000-0000-000029210000}"/>
    <cellStyle name="Связанная ячейка 2 3" xfId="8490" xr:uid="{00000000-0005-0000-0000-00002A210000}"/>
    <cellStyle name="Связанная ячейка 2 30" xfId="8491" xr:uid="{00000000-0005-0000-0000-00002B210000}"/>
    <cellStyle name="Связанная ячейка 2 4" xfId="8492" xr:uid="{00000000-0005-0000-0000-00002C210000}"/>
    <cellStyle name="Связанная ячейка 2 5" xfId="8493" xr:uid="{00000000-0005-0000-0000-00002D210000}"/>
    <cellStyle name="Связанная ячейка 2 6" xfId="8494" xr:uid="{00000000-0005-0000-0000-00002E210000}"/>
    <cellStyle name="Связанная ячейка 2 7" xfId="8495" xr:uid="{00000000-0005-0000-0000-00002F210000}"/>
    <cellStyle name="Связанная ячейка 2 8" xfId="8496" xr:uid="{00000000-0005-0000-0000-000030210000}"/>
    <cellStyle name="Связанная ячейка 2 9" xfId="8497" xr:uid="{00000000-0005-0000-0000-000031210000}"/>
    <cellStyle name="Связанная ячейка 20" xfId="8498" xr:uid="{00000000-0005-0000-0000-000032210000}"/>
    <cellStyle name="Связанная ячейка 21" xfId="8499" xr:uid="{00000000-0005-0000-0000-000033210000}"/>
    <cellStyle name="Связанная ячейка 22" xfId="8500" xr:uid="{00000000-0005-0000-0000-000034210000}"/>
    <cellStyle name="Связанная ячейка 23" xfId="8501" xr:uid="{00000000-0005-0000-0000-000035210000}"/>
    <cellStyle name="Связанная ячейка 24" xfId="8502" xr:uid="{00000000-0005-0000-0000-000036210000}"/>
    <cellStyle name="Связанная ячейка 25" xfId="8503" xr:uid="{00000000-0005-0000-0000-000037210000}"/>
    <cellStyle name="Связанная ячейка 26" xfId="8504" xr:uid="{00000000-0005-0000-0000-000038210000}"/>
    <cellStyle name="Связанная ячейка 27" xfId="8505" xr:uid="{00000000-0005-0000-0000-000039210000}"/>
    <cellStyle name="Связанная ячейка 28" xfId="8506" xr:uid="{00000000-0005-0000-0000-00003A210000}"/>
    <cellStyle name="Связанная ячейка 29" xfId="8507" xr:uid="{00000000-0005-0000-0000-00003B210000}"/>
    <cellStyle name="Связанная ячейка 3" xfId="8508" xr:uid="{00000000-0005-0000-0000-00003C210000}"/>
    <cellStyle name="Связанная ячейка 30" xfId="8509" xr:uid="{00000000-0005-0000-0000-00003D210000}"/>
    <cellStyle name="Связанная ячейка 31" xfId="8510" xr:uid="{00000000-0005-0000-0000-00003E210000}"/>
    <cellStyle name="Связанная ячейка 32" xfId="8511" xr:uid="{00000000-0005-0000-0000-00003F210000}"/>
    <cellStyle name="Связанная ячейка 33" xfId="8512" xr:uid="{00000000-0005-0000-0000-000040210000}"/>
    <cellStyle name="Связанная ячейка 34" xfId="8513" xr:uid="{00000000-0005-0000-0000-000041210000}"/>
    <cellStyle name="Связанная ячейка 35" xfId="8514" xr:uid="{00000000-0005-0000-0000-000042210000}"/>
    <cellStyle name="Связанная ячейка 36" xfId="8515" xr:uid="{00000000-0005-0000-0000-000043210000}"/>
    <cellStyle name="Связанная ячейка 4" xfId="8516" xr:uid="{00000000-0005-0000-0000-000044210000}"/>
    <cellStyle name="Связанная ячейка 5" xfId="8517" xr:uid="{00000000-0005-0000-0000-000045210000}"/>
    <cellStyle name="Связанная ячейка 6" xfId="8518" xr:uid="{00000000-0005-0000-0000-000046210000}"/>
    <cellStyle name="Связанная ячейка 7" xfId="8519" xr:uid="{00000000-0005-0000-0000-000047210000}"/>
    <cellStyle name="Связанная ячейка 8" xfId="8520" xr:uid="{00000000-0005-0000-0000-000048210000}"/>
    <cellStyle name="Связанная ячейка 9" xfId="8521" xr:uid="{00000000-0005-0000-0000-000049210000}"/>
    <cellStyle name="Стиль 1" xfId="8522" xr:uid="{00000000-0005-0000-0000-00004A210000}"/>
    <cellStyle name="Текст предупреждения 10" xfId="8523" xr:uid="{00000000-0005-0000-0000-00004B210000}"/>
    <cellStyle name="Текст предупреждения 11" xfId="8524" xr:uid="{00000000-0005-0000-0000-00004C210000}"/>
    <cellStyle name="Текст предупреждения 12" xfId="8525" xr:uid="{00000000-0005-0000-0000-00004D210000}"/>
    <cellStyle name="Текст предупреждения 13" xfId="8526" xr:uid="{00000000-0005-0000-0000-00004E210000}"/>
    <cellStyle name="Текст предупреждения 14" xfId="8527" xr:uid="{00000000-0005-0000-0000-00004F210000}"/>
    <cellStyle name="Текст предупреждения 15" xfId="8528" xr:uid="{00000000-0005-0000-0000-000050210000}"/>
    <cellStyle name="Текст предупреждения 16" xfId="8529" xr:uid="{00000000-0005-0000-0000-000051210000}"/>
    <cellStyle name="Текст предупреждения 17" xfId="8530" xr:uid="{00000000-0005-0000-0000-000052210000}"/>
    <cellStyle name="Текст предупреждения 18" xfId="8531" xr:uid="{00000000-0005-0000-0000-000053210000}"/>
    <cellStyle name="Текст предупреждения 19" xfId="8532" xr:uid="{00000000-0005-0000-0000-000054210000}"/>
    <cellStyle name="Текст предупреждения 2" xfId="8533" xr:uid="{00000000-0005-0000-0000-000055210000}"/>
    <cellStyle name="Текст предупреждения 2 10" xfId="8534" xr:uid="{00000000-0005-0000-0000-000056210000}"/>
    <cellStyle name="Текст предупреждения 2 11" xfId="8535" xr:uid="{00000000-0005-0000-0000-000057210000}"/>
    <cellStyle name="Текст предупреждения 2 12" xfId="8536" xr:uid="{00000000-0005-0000-0000-000058210000}"/>
    <cellStyle name="Текст предупреждения 2 13" xfId="8537" xr:uid="{00000000-0005-0000-0000-000059210000}"/>
    <cellStyle name="Текст предупреждения 2 14" xfId="8538" xr:uid="{00000000-0005-0000-0000-00005A210000}"/>
    <cellStyle name="Текст предупреждения 2 15" xfId="8539" xr:uid="{00000000-0005-0000-0000-00005B210000}"/>
    <cellStyle name="Текст предупреждения 2 16" xfId="8540" xr:uid="{00000000-0005-0000-0000-00005C210000}"/>
    <cellStyle name="Текст предупреждения 2 17" xfId="8541" xr:uid="{00000000-0005-0000-0000-00005D210000}"/>
    <cellStyle name="Текст предупреждения 2 18" xfId="8542" xr:uid="{00000000-0005-0000-0000-00005E210000}"/>
    <cellStyle name="Текст предупреждения 2 19" xfId="8543" xr:uid="{00000000-0005-0000-0000-00005F210000}"/>
    <cellStyle name="Текст предупреждения 2 2" xfId="8544" xr:uid="{00000000-0005-0000-0000-000060210000}"/>
    <cellStyle name="Текст предупреждения 2 20" xfId="8545" xr:uid="{00000000-0005-0000-0000-000061210000}"/>
    <cellStyle name="Текст предупреждения 2 21" xfId="8546" xr:uid="{00000000-0005-0000-0000-000062210000}"/>
    <cellStyle name="Текст предупреждения 2 22" xfId="8547" xr:uid="{00000000-0005-0000-0000-000063210000}"/>
    <cellStyle name="Текст предупреждения 2 23" xfId="8548" xr:uid="{00000000-0005-0000-0000-000064210000}"/>
    <cellStyle name="Текст предупреждения 2 24" xfId="8549" xr:uid="{00000000-0005-0000-0000-000065210000}"/>
    <cellStyle name="Текст предупреждения 2 25" xfId="8550" xr:uid="{00000000-0005-0000-0000-000066210000}"/>
    <cellStyle name="Текст предупреждения 2 26" xfId="8551" xr:uid="{00000000-0005-0000-0000-000067210000}"/>
    <cellStyle name="Текст предупреждения 2 27" xfId="8552" xr:uid="{00000000-0005-0000-0000-000068210000}"/>
    <cellStyle name="Текст предупреждения 2 28" xfId="8553" xr:uid="{00000000-0005-0000-0000-000069210000}"/>
    <cellStyle name="Текст предупреждения 2 29" xfId="8554" xr:uid="{00000000-0005-0000-0000-00006A210000}"/>
    <cellStyle name="Текст предупреждения 2 3" xfId="8555" xr:uid="{00000000-0005-0000-0000-00006B210000}"/>
    <cellStyle name="Текст предупреждения 2 30" xfId="8556" xr:uid="{00000000-0005-0000-0000-00006C210000}"/>
    <cellStyle name="Текст предупреждения 2 4" xfId="8557" xr:uid="{00000000-0005-0000-0000-00006D210000}"/>
    <cellStyle name="Текст предупреждения 2 5" xfId="8558" xr:uid="{00000000-0005-0000-0000-00006E210000}"/>
    <cellStyle name="Текст предупреждения 2 6" xfId="8559" xr:uid="{00000000-0005-0000-0000-00006F210000}"/>
    <cellStyle name="Текст предупреждения 2 7" xfId="8560" xr:uid="{00000000-0005-0000-0000-000070210000}"/>
    <cellStyle name="Текст предупреждения 2 8" xfId="8561" xr:uid="{00000000-0005-0000-0000-000071210000}"/>
    <cellStyle name="Текст предупреждения 2 9" xfId="8562" xr:uid="{00000000-0005-0000-0000-000072210000}"/>
    <cellStyle name="Текст предупреждения 20" xfId="8563" xr:uid="{00000000-0005-0000-0000-000073210000}"/>
    <cellStyle name="Текст предупреждения 21" xfId="8564" xr:uid="{00000000-0005-0000-0000-000074210000}"/>
    <cellStyle name="Текст предупреждения 22" xfId="8565" xr:uid="{00000000-0005-0000-0000-000075210000}"/>
    <cellStyle name="Текст предупреждения 23" xfId="8566" xr:uid="{00000000-0005-0000-0000-000076210000}"/>
    <cellStyle name="Текст предупреждения 24" xfId="8567" xr:uid="{00000000-0005-0000-0000-000077210000}"/>
    <cellStyle name="Текст предупреждения 25" xfId="8568" xr:uid="{00000000-0005-0000-0000-000078210000}"/>
    <cellStyle name="Текст предупреждения 26" xfId="8569" xr:uid="{00000000-0005-0000-0000-000079210000}"/>
    <cellStyle name="Текст предупреждения 27" xfId="8570" xr:uid="{00000000-0005-0000-0000-00007A210000}"/>
    <cellStyle name="Текст предупреждения 28" xfId="8571" xr:uid="{00000000-0005-0000-0000-00007B210000}"/>
    <cellStyle name="Текст предупреждения 29" xfId="8572" xr:uid="{00000000-0005-0000-0000-00007C210000}"/>
    <cellStyle name="Текст предупреждения 3" xfId="8573" xr:uid="{00000000-0005-0000-0000-00007D210000}"/>
    <cellStyle name="Текст предупреждения 30" xfId="8574" xr:uid="{00000000-0005-0000-0000-00007E210000}"/>
    <cellStyle name="Текст предупреждения 31" xfId="8575" xr:uid="{00000000-0005-0000-0000-00007F210000}"/>
    <cellStyle name="Текст предупреждения 32" xfId="8576" xr:uid="{00000000-0005-0000-0000-000080210000}"/>
    <cellStyle name="Текст предупреждения 33" xfId="8577" xr:uid="{00000000-0005-0000-0000-000081210000}"/>
    <cellStyle name="Текст предупреждения 34" xfId="8578" xr:uid="{00000000-0005-0000-0000-000082210000}"/>
    <cellStyle name="Текст предупреждения 35" xfId="8579" xr:uid="{00000000-0005-0000-0000-000083210000}"/>
    <cellStyle name="Текст предупреждения 36" xfId="8580" xr:uid="{00000000-0005-0000-0000-000084210000}"/>
    <cellStyle name="Текст предупреждения 4" xfId="8581" xr:uid="{00000000-0005-0000-0000-000085210000}"/>
    <cellStyle name="Текст предупреждения 5" xfId="8582" xr:uid="{00000000-0005-0000-0000-000086210000}"/>
    <cellStyle name="Текст предупреждения 6" xfId="8583" xr:uid="{00000000-0005-0000-0000-000087210000}"/>
    <cellStyle name="Текст предупреждения 7" xfId="8584" xr:uid="{00000000-0005-0000-0000-000088210000}"/>
    <cellStyle name="Текст предупреждения 8" xfId="8585" xr:uid="{00000000-0005-0000-0000-000089210000}"/>
    <cellStyle name="Текст предупреждения 9" xfId="8586" xr:uid="{00000000-0005-0000-0000-00008A210000}"/>
    <cellStyle name="Титул" xfId="8587" xr:uid="{00000000-0005-0000-0000-00008B210000}"/>
    <cellStyle name="Финансовый" xfId="8743" builtinId="3"/>
    <cellStyle name="Финансовый 2" xfId="8588" xr:uid="{00000000-0005-0000-0000-00008C210000}"/>
    <cellStyle name="Финансовый 2 2" xfId="8589" xr:uid="{00000000-0005-0000-0000-00008D210000}"/>
    <cellStyle name="Финансовый 2 3" xfId="8590" xr:uid="{00000000-0005-0000-0000-00008E210000}"/>
    <cellStyle name="Финансовый 2 33" xfId="8591" xr:uid="{00000000-0005-0000-0000-00008F210000}"/>
    <cellStyle name="Финансовый 2 33 2" xfId="8592" xr:uid="{00000000-0005-0000-0000-000090210000}"/>
    <cellStyle name="Финансовый 2 4" xfId="8593" xr:uid="{00000000-0005-0000-0000-000091210000}"/>
    <cellStyle name="Финансовый 3" xfId="8594" xr:uid="{00000000-0005-0000-0000-000092210000}"/>
    <cellStyle name="Финансовый 3 2" xfId="8595" xr:uid="{00000000-0005-0000-0000-000093210000}"/>
    <cellStyle name="Финансовый 3 3" xfId="8596" xr:uid="{00000000-0005-0000-0000-000094210000}"/>
    <cellStyle name="Финансовый 5" xfId="8597" xr:uid="{00000000-0005-0000-0000-000095210000}"/>
    <cellStyle name="Финансовый 5 2" xfId="8598" xr:uid="{00000000-0005-0000-0000-000096210000}"/>
    <cellStyle name="Финансовый 6" xfId="8599" xr:uid="{00000000-0005-0000-0000-000097210000}"/>
    <cellStyle name="Финансовый 6 2" xfId="8600" xr:uid="{00000000-0005-0000-0000-000098210000}"/>
    <cellStyle name="Хвост" xfId="8601" xr:uid="{00000000-0005-0000-0000-000099210000}"/>
    <cellStyle name="Хороший 10" xfId="8602" xr:uid="{00000000-0005-0000-0000-00009A210000}"/>
    <cellStyle name="Хороший 11" xfId="8603" xr:uid="{00000000-0005-0000-0000-00009B210000}"/>
    <cellStyle name="Хороший 12" xfId="8604" xr:uid="{00000000-0005-0000-0000-00009C210000}"/>
    <cellStyle name="Хороший 13" xfId="8605" xr:uid="{00000000-0005-0000-0000-00009D210000}"/>
    <cellStyle name="Хороший 14" xfId="8606" xr:uid="{00000000-0005-0000-0000-00009E210000}"/>
    <cellStyle name="Хороший 15" xfId="8607" xr:uid="{00000000-0005-0000-0000-00009F210000}"/>
    <cellStyle name="Хороший 16" xfId="8608" xr:uid="{00000000-0005-0000-0000-0000A0210000}"/>
    <cellStyle name="Хороший 17" xfId="8609" xr:uid="{00000000-0005-0000-0000-0000A1210000}"/>
    <cellStyle name="Хороший 18" xfId="8610" xr:uid="{00000000-0005-0000-0000-0000A2210000}"/>
    <cellStyle name="Хороший 19" xfId="8611" xr:uid="{00000000-0005-0000-0000-0000A3210000}"/>
    <cellStyle name="Хороший 2" xfId="8612" xr:uid="{00000000-0005-0000-0000-0000A4210000}"/>
    <cellStyle name="Хороший 2 10" xfId="8613" xr:uid="{00000000-0005-0000-0000-0000A5210000}"/>
    <cellStyle name="Хороший 2 11" xfId="8614" xr:uid="{00000000-0005-0000-0000-0000A6210000}"/>
    <cellStyle name="Хороший 2 12" xfId="8615" xr:uid="{00000000-0005-0000-0000-0000A7210000}"/>
    <cellStyle name="Хороший 2 13" xfId="8616" xr:uid="{00000000-0005-0000-0000-0000A8210000}"/>
    <cellStyle name="Хороший 2 14" xfId="8617" xr:uid="{00000000-0005-0000-0000-0000A9210000}"/>
    <cellStyle name="Хороший 2 15" xfId="8618" xr:uid="{00000000-0005-0000-0000-0000AA210000}"/>
    <cellStyle name="Хороший 2 16" xfId="8619" xr:uid="{00000000-0005-0000-0000-0000AB210000}"/>
    <cellStyle name="Хороший 2 17" xfId="8620" xr:uid="{00000000-0005-0000-0000-0000AC210000}"/>
    <cellStyle name="Хороший 2 18" xfId="8621" xr:uid="{00000000-0005-0000-0000-0000AD210000}"/>
    <cellStyle name="Хороший 2 19" xfId="8622" xr:uid="{00000000-0005-0000-0000-0000AE210000}"/>
    <cellStyle name="Хороший 2 2" xfId="8623" xr:uid="{00000000-0005-0000-0000-0000AF210000}"/>
    <cellStyle name="Хороший 2 20" xfId="8624" xr:uid="{00000000-0005-0000-0000-0000B0210000}"/>
    <cellStyle name="Хороший 2 21" xfId="8625" xr:uid="{00000000-0005-0000-0000-0000B1210000}"/>
    <cellStyle name="Хороший 2 22" xfId="8626" xr:uid="{00000000-0005-0000-0000-0000B2210000}"/>
    <cellStyle name="Хороший 2 23" xfId="8627" xr:uid="{00000000-0005-0000-0000-0000B3210000}"/>
    <cellStyle name="Хороший 2 24" xfId="8628" xr:uid="{00000000-0005-0000-0000-0000B4210000}"/>
    <cellStyle name="Хороший 2 25" xfId="8629" xr:uid="{00000000-0005-0000-0000-0000B5210000}"/>
    <cellStyle name="Хороший 2 26" xfId="8630" xr:uid="{00000000-0005-0000-0000-0000B6210000}"/>
    <cellStyle name="Хороший 2 27" xfId="8631" xr:uid="{00000000-0005-0000-0000-0000B7210000}"/>
    <cellStyle name="Хороший 2 28" xfId="8632" xr:uid="{00000000-0005-0000-0000-0000B8210000}"/>
    <cellStyle name="Хороший 2 29" xfId="8633" xr:uid="{00000000-0005-0000-0000-0000B9210000}"/>
    <cellStyle name="Хороший 2 3" xfId="8634" xr:uid="{00000000-0005-0000-0000-0000BA210000}"/>
    <cellStyle name="Хороший 2 30" xfId="8635" xr:uid="{00000000-0005-0000-0000-0000BB210000}"/>
    <cellStyle name="Хороший 2 4" xfId="8636" xr:uid="{00000000-0005-0000-0000-0000BC210000}"/>
    <cellStyle name="Хороший 2 5" xfId="8637" xr:uid="{00000000-0005-0000-0000-0000BD210000}"/>
    <cellStyle name="Хороший 2 6" xfId="8638" xr:uid="{00000000-0005-0000-0000-0000BE210000}"/>
    <cellStyle name="Хороший 2 7" xfId="8639" xr:uid="{00000000-0005-0000-0000-0000BF210000}"/>
    <cellStyle name="Хороший 2 8" xfId="8640" xr:uid="{00000000-0005-0000-0000-0000C0210000}"/>
    <cellStyle name="Хороший 2 9" xfId="8641" xr:uid="{00000000-0005-0000-0000-0000C1210000}"/>
    <cellStyle name="Хороший 20" xfId="8642" xr:uid="{00000000-0005-0000-0000-0000C2210000}"/>
    <cellStyle name="Хороший 21" xfId="8643" xr:uid="{00000000-0005-0000-0000-0000C3210000}"/>
    <cellStyle name="Хороший 22" xfId="8644" xr:uid="{00000000-0005-0000-0000-0000C4210000}"/>
    <cellStyle name="Хороший 23" xfId="8645" xr:uid="{00000000-0005-0000-0000-0000C5210000}"/>
    <cellStyle name="Хороший 24" xfId="8646" xr:uid="{00000000-0005-0000-0000-0000C6210000}"/>
    <cellStyle name="Хороший 25" xfId="8647" xr:uid="{00000000-0005-0000-0000-0000C7210000}"/>
    <cellStyle name="Хороший 26" xfId="8648" xr:uid="{00000000-0005-0000-0000-0000C8210000}"/>
    <cellStyle name="Хороший 27" xfId="8649" xr:uid="{00000000-0005-0000-0000-0000C9210000}"/>
    <cellStyle name="Хороший 28" xfId="8650" xr:uid="{00000000-0005-0000-0000-0000CA210000}"/>
    <cellStyle name="Хороший 29" xfId="8651" xr:uid="{00000000-0005-0000-0000-0000CB210000}"/>
    <cellStyle name="Хороший 3" xfId="8652" xr:uid="{00000000-0005-0000-0000-0000CC210000}"/>
    <cellStyle name="Хороший 30" xfId="8653" xr:uid="{00000000-0005-0000-0000-0000CD210000}"/>
    <cellStyle name="Хороший 31" xfId="8654" xr:uid="{00000000-0005-0000-0000-0000CE210000}"/>
    <cellStyle name="Хороший 32" xfId="8655" xr:uid="{00000000-0005-0000-0000-0000CF210000}"/>
    <cellStyle name="Хороший 33" xfId="8656" xr:uid="{00000000-0005-0000-0000-0000D0210000}"/>
    <cellStyle name="Хороший 34" xfId="8657" xr:uid="{00000000-0005-0000-0000-0000D1210000}"/>
    <cellStyle name="Хороший 35" xfId="8658" xr:uid="{00000000-0005-0000-0000-0000D2210000}"/>
    <cellStyle name="Хороший 36" xfId="8659" xr:uid="{00000000-0005-0000-0000-0000D3210000}"/>
    <cellStyle name="Хороший 4" xfId="8660" xr:uid="{00000000-0005-0000-0000-0000D4210000}"/>
    <cellStyle name="Хороший 5" xfId="8661" xr:uid="{00000000-0005-0000-0000-0000D5210000}"/>
    <cellStyle name="Хороший 6" xfId="8662" xr:uid="{00000000-0005-0000-0000-0000D6210000}"/>
    <cellStyle name="Хороший 7" xfId="8663" xr:uid="{00000000-0005-0000-0000-0000D7210000}"/>
    <cellStyle name="Хороший 8" xfId="8664" xr:uid="{00000000-0005-0000-0000-0000D8210000}"/>
    <cellStyle name="Хороший 9" xfId="8665" xr:uid="{00000000-0005-0000-0000-0000D9210000}"/>
    <cellStyle name="Ценник" xfId="8666" xr:uid="{00000000-0005-0000-0000-0000DA210000}"/>
    <cellStyle name="Ценник 10" xfId="8667" xr:uid="{00000000-0005-0000-0000-0000DB210000}"/>
    <cellStyle name="Ценник 11" xfId="8668" xr:uid="{00000000-0005-0000-0000-0000DC210000}"/>
    <cellStyle name="Ценник 12" xfId="8669" xr:uid="{00000000-0005-0000-0000-0000DD210000}"/>
    <cellStyle name="Ценник 13" xfId="8670" xr:uid="{00000000-0005-0000-0000-0000DE210000}"/>
    <cellStyle name="Ценник 14" xfId="8671" xr:uid="{00000000-0005-0000-0000-0000DF210000}"/>
    <cellStyle name="Ценник 15" xfId="8672" xr:uid="{00000000-0005-0000-0000-0000E0210000}"/>
    <cellStyle name="Ценник 16" xfId="8673" xr:uid="{00000000-0005-0000-0000-0000E1210000}"/>
    <cellStyle name="Ценник 17" xfId="8674" xr:uid="{00000000-0005-0000-0000-0000E2210000}"/>
    <cellStyle name="Ценник 18" xfId="8675" xr:uid="{00000000-0005-0000-0000-0000E3210000}"/>
    <cellStyle name="Ценник 19" xfId="8676" xr:uid="{00000000-0005-0000-0000-0000E4210000}"/>
    <cellStyle name="Ценник 2" xfId="8677" xr:uid="{00000000-0005-0000-0000-0000E5210000}"/>
    <cellStyle name="Ценник 20" xfId="8678" xr:uid="{00000000-0005-0000-0000-0000E6210000}"/>
    <cellStyle name="Ценник 21" xfId="8679" xr:uid="{00000000-0005-0000-0000-0000E7210000}"/>
    <cellStyle name="Ценник 22" xfId="8680" xr:uid="{00000000-0005-0000-0000-0000E8210000}"/>
    <cellStyle name="Ценник 23" xfId="8681" xr:uid="{00000000-0005-0000-0000-0000E9210000}"/>
    <cellStyle name="Ценник 24" xfId="8682" xr:uid="{00000000-0005-0000-0000-0000EA210000}"/>
    <cellStyle name="Ценник 25" xfId="8683" xr:uid="{00000000-0005-0000-0000-0000EB210000}"/>
    <cellStyle name="Ценник 26" xfId="8684" xr:uid="{00000000-0005-0000-0000-0000EC210000}"/>
    <cellStyle name="Ценник 27" xfId="8685" xr:uid="{00000000-0005-0000-0000-0000ED210000}"/>
    <cellStyle name="Ценник 28" xfId="8686" xr:uid="{00000000-0005-0000-0000-0000EE210000}"/>
    <cellStyle name="Ценник 29" xfId="8687" xr:uid="{00000000-0005-0000-0000-0000EF210000}"/>
    <cellStyle name="Ценник 3" xfId="8688" xr:uid="{00000000-0005-0000-0000-0000F0210000}"/>
    <cellStyle name="Ценник 30" xfId="8689" xr:uid="{00000000-0005-0000-0000-0000F1210000}"/>
    <cellStyle name="Ценник 31" xfId="8690" xr:uid="{00000000-0005-0000-0000-0000F2210000}"/>
    <cellStyle name="Ценник 32" xfId="8691" xr:uid="{00000000-0005-0000-0000-0000F3210000}"/>
    <cellStyle name="Ценник 33" xfId="8692" xr:uid="{00000000-0005-0000-0000-0000F4210000}"/>
    <cellStyle name="Ценник 34" xfId="8693" xr:uid="{00000000-0005-0000-0000-0000F5210000}"/>
    <cellStyle name="Ценник 35" xfId="8694" xr:uid="{00000000-0005-0000-0000-0000F6210000}"/>
    <cellStyle name="Ценник 36" xfId="8695" xr:uid="{00000000-0005-0000-0000-0000F7210000}"/>
    <cellStyle name="Ценник 37" xfId="8696" xr:uid="{00000000-0005-0000-0000-0000F8210000}"/>
    <cellStyle name="Ценник 38" xfId="8697" xr:uid="{00000000-0005-0000-0000-0000F9210000}"/>
    <cellStyle name="Ценник 39" xfId="8698" xr:uid="{00000000-0005-0000-0000-0000FA210000}"/>
    <cellStyle name="Ценник 4" xfId="8699" xr:uid="{00000000-0005-0000-0000-0000FB210000}"/>
    <cellStyle name="Ценник 40" xfId="8700" xr:uid="{00000000-0005-0000-0000-0000FC210000}"/>
    <cellStyle name="Ценник 41" xfId="8701" xr:uid="{00000000-0005-0000-0000-0000FD210000}"/>
    <cellStyle name="Ценник 42" xfId="8702" xr:uid="{00000000-0005-0000-0000-0000FE210000}"/>
    <cellStyle name="Ценник 43" xfId="8703" xr:uid="{00000000-0005-0000-0000-0000FF210000}"/>
    <cellStyle name="Ценник 44" xfId="8704" xr:uid="{00000000-0005-0000-0000-000000220000}"/>
    <cellStyle name="Ценник 45" xfId="8705" xr:uid="{00000000-0005-0000-0000-000001220000}"/>
    <cellStyle name="Ценник 46" xfId="8706" xr:uid="{00000000-0005-0000-0000-000002220000}"/>
    <cellStyle name="Ценник 47" xfId="8707" xr:uid="{00000000-0005-0000-0000-000003220000}"/>
    <cellStyle name="Ценник 48" xfId="8708" xr:uid="{00000000-0005-0000-0000-000004220000}"/>
    <cellStyle name="Ценник 49" xfId="8709" xr:uid="{00000000-0005-0000-0000-000005220000}"/>
    <cellStyle name="Ценник 5" xfId="8710" xr:uid="{00000000-0005-0000-0000-000006220000}"/>
    <cellStyle name="Ценник 50" xfId="8711" xr:uid="{00000000-0005-0000-0000-000007220000}"/>
    <cellStyle name="Ценник 51" xfId="8712" xr:uid="{00000000-0005-0000-0000-000008220000}"/>
    <cellStyle name="Ценник 52" xfId="8713" xr:uid="{00000000-0005-0000-0000-000009220000}"/>
    <cellStyle name="Ценник 53" xfId="8714" xr:uid="{00000000-0005-0000-0000-00000A220000}"/>
    <cellStyle name="Ценник 54" xfId="8715" xr:uid="{00000000-0005-0000-0000-00000B220000}"/>
    <cellStyle name="Ценник 55" xfId="8716" xr:uid="{00000000-0005-0000-0000-00000C220000}"/>
    <cellStyle name="Ценник 56" xfId="8717" xr:uid="{00000000-0005-0000-0000-00000D220000}"/>
    <cellStyle name="Ценник 57" xfId="8718" xr:uid="{00000000-0005-0000-0000-00000E220000}"/>
    <cellStyle name="Ценник 58" xfId="8719" xr:uid="{00000000-0005-0000-0000-00000F220000}"/>
    <cellStyle name="Ценник 59" xfId="8720" xr:uid="{00000000-0005-0000-0000-000010220000}"/>
    <cellStyle name="Ценник 6" xfId="8721" xr:uid="{00000000-0005-0000-0000-000011220000}"/>
    <cellStyle name="Ценник 60" xfId="8722" xr:uid="{00000000-0005-0000-0000-000012220000}"/>
    <cellStyle name="Ценник 61" xfId="8723" xr:uid="{00000000-0005-0000-0000-000013220000}"/>
    <cellStyle name="Ценник 62" xfId="8724" xr:uid="{00000000-0005-0000-0000-000014220000}"/>
    <cellStyle name="Ценник 63" xfId="8725" xr:uid="{00000000-0005-0000-0000-000015220000}"/>
    <cellStyle name="Ценник 64" xfId="8726" xr:uid="{00000000-0005-0000-0000-000016220000}"/>
    <cellStyle name="Ценник 65" xfId="8727" xr:uid="{00000000-0005-0000-0000-000017220000}"/>
    <cellStyle name="Ценник 66" xfId="8728" xr:uid="{00000000-0005-0000-0000-000018220000}"/>
    <cellStyle name="Ценник 67" xfId="8729" xr:uid="{00000000-0005-0000-0000-000019220000}"/>
    <cellStyle name="Ценник 68" xfId="8730" xr:uid="{00000000-0005-0000-0000-00001A220000}"/>
    <cellStyle name="Ценник 69" xfId="8731" xr:uid="{00000000-0005-0000-0000-00001B220000}"/>
    <cellStyle name="Ценник 7" xfId="8732" xr:uid="{00000000-0005-0000-0000-00001C220000}"/>
    <cellStyle name="Ценник 70" xfId="8733" xr:uid="{00000000-0005-0000-0000-00001D220000}"/>
    <cellStyle name="Ценник 71" xfId="8734" xr:uid="{00000000-0005-0000-0000-00001E220000}"/>
    <cellStyle name="Ценник 72" xfId="8735" xr:uid="{00000000-0005-0000-0000-00001F220000}"/>
    <cellStyle name="Ценник 73" xfId="8736" xr:uid="{00000000-0005-0000-0000-000020220000}"/>
    <cellStyle name="Ценник 74" xfId="8737" xr:uid="{00000000-0005-0000-0000-000021220000}"/>
    <cellStyle name="Ценник 75" xfId="8738" xr:uid="{00000000-0005-0000-0000-000022220000}"/>
    <cellStyle name="Ценник 76" xfId="8739" xr:uid="{00000000-0005-0000-0000-000023220000}"/>
    <cellStyle name="Ценник 8" xfId="8740" xr:uid="{00000000-0005-0000-0000-000024220000}"/>
    <cellStyle name="Ценник 9" xfId="8741" xr:uid="{00000000-0005-0000-0000-000025220000}"/>
    <cellStyle name="Экспертиза" xfId="8742" xr:uid="{00000000-0005-0000-0000-0000262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8.xml"/><Relationship Id="rId21" Type="http://schemas.openxmlformats.org/officeDocument/2006/relationships/externalLink" Target="externalLinks/externalLink13.xml"/><Relationship Id="rId42" Type="http://schemas.openxmlformats.org/officeDocument/2006/relationships/externalLink" Target="externalLinks/externalLink34.xml"/><Relationship Id="rId47" Type="http://schemas.openxmlformats.org/officeDocument/2006/relationships/externalLink" Target="externalLinks/externalLink39.xml"/><Relationship Id="rId63" Type="http://schemas.openxmlformats.org/officeDocument/2006/relationships/externalLink" Target="externalLinks/externalLink55.xml"/><Relationship Id="rId68" Type="http://schemas.openxmlformats.org/officeDocument/2006/relationships/externalLink" Target="externalLinks/externalLink60.xml"/><Relationship Id="rId16" Type="http://schemas.openxmlformats.org/officeDocument/2006/relationships/externalLink" Target="externalLinks/externalLink8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externalLink" Target="externalLinks/externalLink37.xml"/><Relationship Id="rId53" Type="http://schemas.openxmlformats.org/officeDocument/2006/relationships/externalLink" Target="externalLinks/externalLink45.xml"/><Relationship Id="rId58" Type="http://schemas.openxmlformats.org/officeDocument/2006/relationships/externalLink" Target="externalLinks/externalLink50.xml"/><Relationship Id="rId66" Type="http://schemas.openxmlformats.org/officeDocument/2006/relationships/externalLink" Target="externalLinks/externalLink58.xml"/><Relationship Id="rId74" Type="http://schemas.openxmlformats.org/officeDocument/2006/relationships/externalLink" Target="externalLinks/externalLink66.xml"/><Relationship Id="rId79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3.xml"/><Relationship Id="rId19" Type="http://schemas.openxmlformats.org/officeDocument/2006/relationships/externalLink" Target="externalLinks/externalLink1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48" Type="http://schemas.openxmlformats.org/officeDocument/2006/relationships/externalLink" Target="externalLinks/externalLink40.xml"/><Relationship Id="rId56" Type="http://schemas.openxmlformats.org/officeDocument/2006/relationships/externalLink" Target="externalLinks/externalLink48.xml"/><Relationship Id="rId64" Type="http://schemas.openxmlformats.org/officeDocument/2006/relationships/externalLink" Target="externalLinks/externalLink56.xml"/><Relationship Id="rId69" Type="http://schemas.openxmlformats.org/officeDocument/2006/relationships/externalLink" Target="externalLinks/externalLink61.xml"/><Relationship Id="rId77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3.xml"/><Relationship Id="rId72" Type="http://schemas.openxmlformats.org/officeDocument/2006/relationships/externalLink" Target="externalLinks/externalLink64.xml"/><Relationship Id="rId80" Type="http://schemas.microsoft.com/office/2017/10/relationships/person" Target="persons/person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externalLink" Target="externalLinks/externalLink38.xml"/><Relationship Id="rId59" Type="http://schemas.openxmlformats.org/officeDocument/2006/relationships/externalLink" Target="externalLinks/externalLink51.xml"/><Relationship Id="rId67" Type="http://schemas.openxmlformats.org/officeDocument/2006/relationships/externalLink" Target="externalLinks/externalLink59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Relationship Id="rId54" Type="http://schemas.openxmlformats.org/officeDocument/2006/relationships/externalLink" Target="externalLinks/externalLink46.xml"/><Relationship Id="rId62" Type="http://schemas.openxmlformats.org/officeDocument/2006/relationships/externalLink" Target="externalLinks/externalLink54.xml"/><Relationship Id="rId70" Type="http://schemas.openxmlformats.org/officeDocument/2006/relationships/externalLink" Target="externalLinks/externalLink62.xml"/><Relationship Id="rId75" Type="http://schemas.openxmlformats.org/officeDocument/2006/relationships/externalLink" Target="externalLinks/externalLink6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49" Type="http://schemas.openxmlformats.org/officeDocument/2006/relationships/externalLink" Target="externalLinks/externalLink41.xml"/><Relationship Id="rId57" Type="http://schemas.openxmlformats.org/officeDocument/2006/relationships/externalLink" Target="externalLinks/externalLink49.xml"/><Relationship Id="rId10" Type="http://schemas.openxmlformats.org/officeDocument/2006/relationships/externalLink" Target="externalLinks/externalLink2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52" Type="http://schemas.openxmlformats.org/officeDocument/2006/relationships/externalLink" Target="externalLinks/externalLink44.xml"/><Relationship Id="rId60" Type="http://schemas.openxmlformats.org/officeDocument/2006/relationships/externalLink" Target="externalLinks/externalLink52.xml"/><Relationship Id="rId65" Type="http://schemas.openxmlformats.org/officeDocument/2006/relationships/externalLink" Target="externalLinks/externalLink57.xml"/><Relationship Id="rId73" Type="http://schemas.openxmlformats.org/officeDocument/2006/relationships/externalLink" Target="externalLinks/externalLink65.xml"/><Relationship Id="rId78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9" Type="http://schemas.openxmlformats.org/officeDocument/2006/relationships/externalLink" Target="externalLinks/externalLink31.xml"/><Relationship Id="rId34" Type="http://schemas.openxmlformats.org/officeDocument/2006/relationships/externalLink" Target="externalLinks/externalLink26.xml"/><Relationship Id="rId50" Type="http://schemas.openxmlformats.org/officeDocument/2006/relationships/externalLink" Target="externalLinks/externalLink42.xml"/><Relationship Id="rId55" Type="http://schemas.openxmlformats.org/officeDocument/2006/relationships/externalLink" Target="externalLinks/externalLink47.xml"/><Relationship Id="rId76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3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-file-ses\KS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MA-&#1055;&#1050;\___&#1044;&#1086;&#1082;&#1091;&#1084;&#1077;&#1085;&#1090;&#1099;\___&#1056;&#1072;&#1079;&#1086;&#1073;&#1088;&#1072;&#1090;&#1100;\&#1057;&#1072;&#1074;&#1077;&#1083;&#1100;&#1077;&#1074;&#1072;\&#1088;&#1072;&#1079;&#1085;&#1086;&#1077;\&#1084;&#1086;&#1089;&#1090;&#1086;&#1074;&#1086;&#1081;%20&#1087;&#1077;&#1088;&#1077;&#1093;&#1086;&#1076;%20&#1095;&#1077;&#1088;&#1077;&#1079;%20&#1088;.%20&#1041;&#1099;&#1095;&#1082;&#108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-file-ses\KS\ZubovProject\&#1055;&#1088;&#1086;&#1077;&#1082;&#1090;&#1099;\&#1057;&#1084;&#1077;&#1090;&#1099;\&#1057;&#1052;&#1045;&#1058;&#1067;%20&#1054;&#1057;&#1059;\&#1043;&#1056;&#1048;&#1041;&#1054;&#1042;&#1054;11,08,08\&#1057;&#1084;&#1077;&#1090;&#1072;%20&#1085;&#1072;%20%20&#1058;&#1069;&#1054;%20&#1040;&#1057;&#1059;%20&#1058;&#1055;%20%20&#1042;&#1051;%20750%20&#1080;%20&#1055;&#1057;%20&#1043;&#1088;&#1080;&#1073;&#1086;&#1074;&#1086;%20&#1088;&#1072;&#1089;&#1096;&#1080;&#1088;&#1077;&#1085;&#1080;&#1077;%20&#1085;&#1072;%20750%20&#1080;%20500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-file-ses\KS\ZubovProject\&#1055;&#1088;&#1086;&#1077;&#1082;&#1090;&#1099;\&#1057;&#1084;&#1077;&#1090;&#1099;\&#1057;&#1041;&#1062;%201997%20&#1042;&#1040;&#1056;.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-file-ses\KS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\PROEKTY\KUZN\&#1088;&#1072;&#1089;&#1095;&#1077;&#1090;&#1099;\&#1058;&#1055;\&#1058;&#1055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84;&#1077;&#1090;&#1085;&#1086;-&#1044;&#1086;&#1075;&#1086;&#1074;&#1086;&#1088;&#1085;&#1086;&#1081;%20&#1054;&#1090;&#1076;&#1077;&#1083;%20-%20&#1051;&#1080;&#1095;&#1085;&#1099;&#1077;\Grand\GrandSmeta\UserTemplates\&#1058;&#1080;&#1090;&#1091;&#1083;.XLT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MA-&#1055;&#1050;\___&#1044;&#1086;&#1082;&#1091;&#1084;&#1077;&#1085;&#1090;&#1099;\___&#1056;&#1072;&#1079;&#1086;&#1073;&#1088;&#1072;&#1090;&#1100;\&#1057;&#1072;&#1074;&#1077;&#1083;&#1100;&#1077;&#1074;&#1072;\&#1088;&#1072;&#1079;&#1085;&#1086;&#1077;\&#1083;&#1086;&#1090;51%20&#1052;10%20&#1057;&#1082;&#1072;&#1085;&#1076;&#1080;&#1085;&#1072;&#1074;&#1080;&#1103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Users\abcd\AppData\Local\Opera\Opera\profile\cache4\temporary_download\vlookup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0.20\1c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  <sheetName val="Справочная"/>
      <sheetName val="Сокращения"/>
      <sheetName val="2.3"/>
      <sheetName val="Приложение 1. Смета РД"/>
      <sheetName val="Расчет ставок"/>
      <sheetName val="list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ПДР"/>
      <sheetName val="см8"/>
      <sheetName val="DATA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вариант"/>
      <sheetName val="Обновление"/>
      <sheetName val="Цена"/>
      <sheetName val="Product"/>
      <sheetName val="6.14_КР"/>
      <sheetName val="13.1"/>
      <sheetName val="Summary"/>
      <sheetName val="свод 2"/>
      <sheetName val="Прилож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к.84-к.83"/>
      <sheetName val="Счет-Фактура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.рын"/>
      <sheetName val="Сводная смета"/>
      <sheetName val="sapactivexlhiddensheet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накладная"/>
      <sheetName val="Акт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8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Д ПНР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Технический лист"/>
      <sheetName val="анализ 2003_2004исполнение МТО"/>
      <sheetName val="Приложение 2"/>
      <sheetName val="эл_химз_3"/>
      <sheetName val="КП_(2)1"/>
      <sheetName val="свод_31"/>
      <sheetName val="СМЕТА_проект1"/>
      <sheetName val="1_31"/>
      <sheetName val="К_рын1"/>
      <sheetName val="Сводная_смета1"/>
      <sheetName val="Переменные_и_константы1"/>
      <sheetName val="СметаСводная_павильон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р_Волхов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Раб_АУ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ДДС_(Форма_№3)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6_31"/>
      <sheetName val="6_71"/>
      <sheetName val="6_3_1_31"/>
      <sheetName val="Смета2_проект__раб_2"/>
      <sheetName val="Смета_12"/>
      <sheetName val="Production_and_Spend1"/>
      <sheetName val="Прайс_лист2"/>
      <sheetName val="См_1_наруж_водопровод2"/>
      <sheetName val="Разработка_проекта2"/>
      <sheetName val="КП_НовоКов2"/>
      <sheetName val="СметаСводная_1_оч2"/>
      <sheetName val="свод_(2)1"/>
      <sheetName val="Калплан_ОИ2_Макм_крестики1"/>
      <sheetName val="Св__смета1"/>
      <sheetName val="РБС_ИЗМ11"/>
      <sheetName val="Таблица_21"/>
      <sheetName val="ст_ГТМ1"/>
      <sheetName val="кп_ГК1"/>
      <sheetName val="Справочные_данные1"/>
      <sheetName val="суб_подряд2"/>
      <sheetName val="ПСБ_-_ОЭ2"/>
      <sheetName val="смета_СИД1"/>
      <sheetName val="ресурсная_вед_1"/>
      <sheetName val="КП_к_ГК1"/>
      <sheetName val="изыскания_21"/>
      <sheetName val="Калплан_Кра1"/>
      <sheetName val="6_11_новый1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. данные"/>
      <sheetName val="ТЗ_АСУ-1"/>
      <sheetName val="лч_и_кам"/>
      <sheetName val="ИД_СМР"/>
      <sheetName val="Вспом_"/>
      <sheetName val="Бл_электр_"/>
      <sheetName val="2_Геология"/>
      <sheetName val="Объем_работ"/>
      <sheetName val="Виды_работ_АСО"/>
      <sheetName val="таблица_руко_1"/>
      <sheetName val="ФОТ_для_смет"/>
      <sheetName val="таблица_руко_"/>
      <sheetName val="КБК_ДПК"/>
      <sheetName val="ЕТС_(ф)"/>
      <sheetName val="Main_list"/>
      <sheetName val="ПД-2_2"/>
      <sheetName val="1_14"/>
      <sheetName val="1_7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Данные_для_расчёта_сметы3"/>
      <sheetName val="Текущие_цены3"/>
      <sheetName val="свод_23"/>
      <sheetName val="Зап-3-_СЦБ3"/>
      <sheetName val="к_84-к_833"/>
      <sheetName val="отчет_эл_эн__20003"/>
      <sheetName val="Пример_расчета3"/>
      <sheetName val="СметаСводная_Рыб3"/>
      <sheetName val="13_12"/>
      <sheetName val="6_32"/>
      <sheetName val="6_72"/>
      <sheetName val="6_3_1_32"/>
      <sheetName val="Коэфф1_3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РС_1"/>
      <sheetName val="Баланс_(Ф1)1"/>
      <sheetName val="Смета_3_Гидролог1"/>
      <sheetName val="Записка_СЦБ1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ТЗ_АСУ-11"/>
      <sheetName val="лч_и_кам1"/>
      <sheetName val="Бл_электр_1"/>
      <sheetName val="2_Геология1"/>
      <sheetName val="Объем_работ1"/>
      <sheetName val="Виды_работ_АСО1"/>
      <sheetName val="таблица_руко "/>
      <sheetName val="ИД_СМР1"/>
      <sheetName val="ФОТ_для_смет1"/>
      <sheetName val="КБК_ДПК1"/>
      <sheetName val="Main_list1"/>
      <sheetName val="ПД-2_21"/>
      <sheetName val="1_141"/>
      <sheetName val="1_71"/>
      <sheetName val="Вспом_1"/>
      <sheetName val="ЕТС_(ф)1"/>
      <sheetName val="Имя"/>
      <sheetName val="Пра_x0000_с_лист"/>
      <sheetName val="исключ ЭХЗ"/>
      <sheetName val="БДР"/>
      <sheetName val="3 Сл.-структура затрат"/>
      <sheetName val="геол"/>
      <sheetName val="41"/>
      <sheetName val=" Свод"/>
      <sheetName val="Договорная цена"/>
      <sheetName val="ГАЗ_камаз"/>
      <sheetName val="Промер глуб"/>
      <sheetName val="Расчет №1.1"/>
      <sheetName val="Расчет №2.1"/>
      <sheetName val="Сводный"/>
      <sheetName val="Должности"/>
      <sheetName val="Тестовый"/>
      <sheetName val="Panduit"/>
      <sheetName val="Пр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№2Гидромет."/>
      <sheetName val="№2Геолог"/>
      <sheetName val="№2Геолог с.п."/>
      <sheetName val="№3Экологи (2этап)"/>
      <sheetName val="Исходная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Индексы"/>
      <sheetName val="SENSITIVITY"/>
      <sheetName val="Исх__данные"/>
      <sheetName val="Промер_глуб"/>
      <sheetName val="см 5 ОДД "/>
      <sheetName val="Смета _4ПР ЭХЗ"/>
      <sheetName val="РабПр"/>
      <sheetName val="Акт-Смета_30"/>
      <sheetName val="W28"/>
      <sheetName val="13_13"/>
      <sheetName val="Пояснение_2"/>
      <sheetName val="смета_2_проект__работы2"/>
      <sheetName val="СтрЗапасов_(2)2"/>
      <sheetName val="PwC_Copies_from_old_models_--&gt;2"/>
      <sheetName val="Сравнение_ДПН_факт_06-072"/>
      <sheetName val="НМ_расчеты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таблица_руко_2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таблица_руко_4"/>
      <sheetName val="телемехан"/>
      <sheetName val="Пр2 Р. стоимост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 refreshError="1"/>
      <sheetData sheetId="1040">
        <row r="1">
          <cell r="B1">
            <v>0</v>
          </cell>
        </row>
      </sheetData>
      <sheetData sheetId="1041">
        <row r="1">
          <cell r="B1">
            <v>0</v>
          </cell>
        </row>
      </sheetData>
      <sheetData sheetId="1042">
        <row r="1">
          <cell r="B1">
            <v>0</v>
          </cell>
        </row>
      </sheetData>
      <sheetData sheetId="1043"/>
      <sheetData sheetId="1044">
        <row r="1">
          <cell r="B1">
            <v>0</v>
          </cell>
        </row>
      </sheetData>
      <sheetData sheetId="1045"/>
      <sheetData sheetId="1046">
        <row r="1">
          <cell r="B1">
            <v>0</v>
          </cell>
        </row>
      </sheetData>
      <sheetData sheetId="1047">
        <row r="1">
          <cell r="B1">
            <v>0</v>
          </cell>
        </row>
      </sheetData>
      <sheetData sheetId="1048">
        <row r="1">
          <cell r="B1">
            <v>0</v>
          </cell>
        </row>
      </sheetData>
      <sheetData sheetId="1049">
        <row r="1">
          <cell r="B1">
            <v>0</v>
          </cell>
        </row>
      </sheetData>
      <sheetData sheetId="1050">
        <row r="1">
          <cell r="B1">
            <v>0</v>
          </cell>
        </row>
      </sheetData>
      <sheetData sheetId="1051">
        <row r="1">
          <cell r="B1">
            <v>0</v>
          </cell>
        </row>
      </sheetData>
      <sheetData sheetId="1052">
        <row r="1">
          <cell r="B1">
            <v>0</v>
          </cell>
        </row>
      </sheetData>
      <sheetData sheetId="1053">
        <row r="1">
          <cell r="B1">
            <v>0</v>
          </cell>
        </row>
      </sheetData>
      <sheetData sheetId="1054">
        <row r="1">
          <cell r="B1">
            <v>0</v>
          </cell>
        </row>
      </sheetData>
      <sheetData sheetId="1055">
        <row r="1">
          <cell r="B1">
            <v>0</v>
          </cell>
        </row>
      </sheetData>
      <sheetData sheetId="1056">
        <row r="1">
          <cell r="B1">
            <v>0</v>
          </cell>
        </row>
      </sheetData>
      <sheetData sheetId="1057">
        <row r="1">
          <cell r="B1">
            <v>0</v>
          </cell>
        </row>
      </sheetData>
      <sheetData sheetId="1058">
        <row r="1">
          <cell r="B1">
            <v>0</v>
          </cell>
        </row>
      </sheetData>
      <sheetData sheetId="1059">
        <row r="1">
          <cell r="B1">
            <v>0</v>
          </cell>
        </row>
      </sheetData>
      <sheetData sheetId="1060">
        <row r="1">
          <cell r="B1">
            <v>0</v>
          </cell>
        </row>
      </sheetData>
      <sheetData sheetId="1061">
        <row r="1">
          <cell r="B1">
            <v>0</v>
          </cell>
        </row>
      </sheetData>
      <sheetData sheetId="1062">
        <row r="1">
          <cell r="B1">
            <v>0</v>
          </cell>
        </row>
      </sheetData>
      <sheetData sheetId="1063">
        <row r="1">
          <cell r="B1">
            <v>0</v>
          </cell>
        </row>
      </sheetData>
      <sheetData sheetId="1064">
        <row r="1">
          <cell r="B1">
            <v>0</v>
          </cell>
        </row>
      </sheetData>
      <sheetData sheetId="1065">
        <row r="1">
          <cell r="B1">
            <v>0</v>
          </cell>
        </row>
      </sheetData>
      <sheetData sheetId="1066">
        <row r="1">
          <cell r="B1">
            <v>0</v>
          </cell>
        </row>
      </sheetData>
      <sheetData sheetId="1067">
        <row r="1">
          <cell r="B1">
            <v>0</v>
          </cell>
        </row>
      </sheetData>
      <sheetData sheetId="1068">
        <row r="1">
          <cell r="B1">
            <v>0</v>
          </cell>
        </row>
      </sheetData>
      <sheetData sheetId="1069">
        <row r="1">
          <cell r="B1">
            <v>0</v>
          </cell>
        </row>
      </sheetData>
      <sheetData sheetId="1070">
        <row r="1">
          <cell r="B1">
            <v>0</v>
          </cell>
        </row>
      </sheetData>
      <sheetData sheetId="1071">
        <row r="1">
          <cell r="B1">
            <v>0</v>
          </cell>
        </row>
      </sheetData>
      <sheetData sheetId="1072"/>
      <sheetData sheetId="1073">
        <row r="1">
          <cell r="B1">
            <v>0</v>
          </cell>
        </row>
      </sheetData>
      <sheetData sheetId="1074">
        <row r="1">
          <cell r="B1">
            <v>0</v>
          </cell>
        </row>
      </sheetData>
      <sheetData sheetId="1075">
        <row r="1">
          <cell r="B1">
            <v>0</v>
          </cell>
        </row>
      </sheetData>
      <sheetData sheetId="1076"/>
      <sheetData sheetId="1077">
        <row r="1">
          <cell r="B1">
            <v>0</v>
          </cell>
        </row>
      </sheetData>
      <sheetData sheetId="1078">
        <row r="1">
          <cell r="B1">
            <v>0</v>
          </cell>
        </row>
      </sheetData>
      <sheetData sheetId="1079">
        <row r="1">
          <cell r="B1">
            <v>0</v>
          </cell>
        </row>
      </sheetData>
      <sheetData sheetId="1080">
        <row r="1">
          <cell r="B1">
            <v>0</v>
          </cell>
        </row>
      </sheetData>
      <sheetData sheetId="1081">
        <row r="1">
          <cell r="B1">
            <v>0</v>
          </cell>
        </row>
      </sheetData>
      <sheetData sheetId="1082">
        <row r="1">
          <cell r="B1">
            <v>0</v>
          </cell>
        </row>
      </sheetData>
      <sheetData sheetId="1083">
        <row r="1">
          <cell r="B1">
            <v>0</v>
          </cell>
        </row>
      </sheetData>
      <sheetData sheetId="1084">
        <row r="1">
          <cell r="B1">
            <v>0</v>
          </cell>
        </row>
      </sheetData>
      <sheetData sheetId="1085">
        <row r="1">
          <cell r="B1">
            <v>0</v>
          </cell>
        </row>
      </sheetData>
      <sheetData sheetId="1086">
        <row r="1">
          <cell r="B1">
            <v>0</v>
          </cell>
        </row>
      </sheetData>
      <sheetData sheetId="1087"/>
      <sheetData sheetId="1088">
        <row r="1">
          <cell r="B1">
            <v>0</v>
          </cell>
        </row>
      </sheetData>
      <sheetData sheetId="1089">
        <row r="1">
          <cell r="B1">
            <v>0</v>
          </cell>
        </row>
      </sheetData>
      <sheetData sheetId="1090">
        <row r="1">
          <cell r="B1">
            <v>0</v>
          </cell>
        </row>
      </sheetData>
      <sheetData sheetId="1091">
        <row r="1">
          <cell r="B1">
            <v>0</v>
          </cell>
        </row>
      </sheetData>
      <sheetData sheetId="1092">
        <row r="1">
          <cell r="B1">
            <v>0</v>
          </cell>
        </row>
      </sheetData>
      <sheetData sheetId="1093"/>
      <sheetData sheetId="1094">
        <row r="1">
          <cell r="B1">
            <v>0</v>
          </cell>
        </row>
      </sheetData>
      <sheetData sheetId="1095">
        <row r="1">
          <cell r="B1">
            <v>0</v>
          </cell>
        </row>
      </sheetData>
      <sheetData sheetId="1096">
        <row r="1">
          <cell r="B1">
            <v>0</v>
          </cell>
        </row>
      </sheetData>
      <sheetData sheetId="1097">
        <row r="1">
          <cell r="B1">
            <v>0</v>
          </cell>
        </row>
      </sheetData>
      <sheetData sheetId="1098"/>
      <sheetData sheetId="1099">
        <row r="1">
          <cell r="B1">
            <v>0</v>
          </cell>
        </row>
      </sheetData>
      <sheetData sheetId="1100">
        <row r="1">
          <cell r="B1">
            <v>0</v>
          </cell>
        </row>
      </sheetData>
      <sheetData sheetId="1101">
        <row r="1">
          <cell r="B1">
            <v>0</v>
          </cell>
        </row>
      </sheetData>
      <sheetData sheetId="1102">
        <row r="1">
          <cell r="B1">
            <v>0</v>
          </cell>
        </row>
      </sheetData>
      <sheetData sheetId="1103">
        <row r="1">
          <cell r="B1">
            <v>0</v>
          </cell>
        </row>
      </sheetData>
      <sheetData sheetId="1104"/>
      <sheetData sheetId="1105">
        <row r="1">
          <cell r="B1">
            <v>0</v>
          </cell>
        </row>
      </sheetData>
      <sheetData sheetId="1106">
        <row r="1">
          <cell r="B1">
            <v>0</v>
          </cell>
        </row>
      </sheetData>
      <sheetData sheetId="1107">
        <row r="1">
          <cell r="B1">
            <v>0</v>
          </cell>
        </row>
      </sheetData>
      <sheetData sheetId="1108">
        <row r="1">
          <cell r="B1">
            <v>0</v>
          </cell>
        </row>
      </sheetData>
      <sheetData sheetId="1109"/>
      <sheetData sheetId="1110">
        <row r="1">
          <cell r="B1">
            <v>0</v>
          </cell>
        </row>
      </sheetData>
      <sheetData sheetId="1111">
        <row r="1">
          <cell r="B1">
            <v>0</v>
          </cell>
        </row>
      </sheetData>
      <sheetData sheetId="1112">
        <row r="1">
          <cell r="B1">
            <v>0</v>
          </cell>
        </row>
      </sheetData>
      <sheetData sheetId="1113">
        <row r="1">
          <cell r="B1">
            <v>0</v>
          </cell>
        </row>
      </sheetData>
      <sheetData sheetId="1114">
        <row r="1">
          <cell r="B1">
            <v>0</v>
          </cell>
        </row>
      </sheetData>
      <sheetData sheetId="1115"/>
      <sheetData sheetId="1116">
        <row r="1">
          <cell r="B1">
            <v>0</v>
          </cell>
        </row>
      </sheetData>
      <sheetData sheetId="1117">
        <row r="1">
          <cell r="B1">
            <v>0</v>
          </cell>
        </row>
      </sheetData>
      <sheetData sheetId="1118"/>
      <sheetData sheetId="1119">
        <row r="1">
          <cell r="B1">
            <v>0</v>
          </cell>
        </row>
      </sheetData>
      <sheetData sheetId="1120"/>
      <sheetData sheetId="1121">
        <row r="1">
          <cell r="B1">
            <v>0</v>
          </cell>
        </row>
      </sheetData>
      <sheetData sheetId="1122"/>
      <sheetData sheetId="1123">
        <row r="1">
          <cell r="B1">
            <v>0</v>
          </cell>
        </row>
      </sheetData>
      <sheetData sheetId="1124"/>
      <sheetData sheetId="1125">
        <row r="1">
          <cell r="B1">
            <v>0</v>
          </cell>
        </row>
      </sheetData>
      <sheetData sheetId="1126"/>
      <sheetData sheetId="1127">
        <row r="1">
          <cell r="B1">
            <v>0</v>
          </cell>
        </row>
      </sheetData>
      <sheetData sheetId="1128">
        <row r="1">
          <cell r="B1">
            <v>0</v>
          </cell>
        </row>
      </sheetData>
      <sheetData sheetId="1129"/>
      <sheetData sheetId="1130">
        <row r="1">
          <cell r="B1">
            <v>0</v>
          </cell>
        </row>
      </sheetData>
      <sheetData sheetId="1131"/>
      <sheetData sheetId="1132">
        <row r="1">
          <cell r="B1">
            <v>0</v>
          </cell>
        </row>
      </sheetData>
      <sheetData sheetId="1133"/>
      <sheetData sheetId="1134">
        <row r="1">
          <cell r="B1">
            <v>0</v>
          </cell>
        </row>
      </sheetData>
      <sheetData sheetId="1135"/>
      <sheetData sheetId="1136">
        <row r="1">
          <cell r="B1">
            <v>0</v>
          </cell>
        </row>
      </sheetData>
      <sheetData sheetId="1137"/>
      <sheetData sheetId="1138">
        <row r="1">
          <cell r="B1">
            <v>0</v>
          </cell>
        </row>
      </sheetData>
      <sheetData sheetId="1139">
        <row r="1">
          <cell r="B1">
            <v>0</v>
          </cell>
        </row>
      </sheetData>
      <sheetData sheetId="1140">
        <row r="1">
          <cell r="B1">
            <v>0</v>
          </cell>
        </row>
      </sheetData>
      <sheetData sheetId="1141"/>
      <sheetData sheetId="1142"/>
      <sheetData sheetId="1143">
        <row r="1">
          <cell r="B1">
            <v>0</v>
          </cell>
        </row>
      </sheetData>
      <sheetData sheetId="1144"/>
      <sheetData sheetId="1145">
        <row r="1">
          <cell r="B1">
            <v>0</v>
          </cell>
        </row>
      </sheetData>
      <sheetData sheetId="1146"/>
      <sheetData sheetId="1147">
        <row r="1">
          <cell r="B1">
            <v>0</v>
          </cell>
        </row>
      </sheetData>
      <sheetData sheetId="1148"/>
      <sheetData sheetId="1149">
        <row r="1">
          <cell r="B1">
            <v>0</v>
          </cell>
        </row>
      </sheetData>
      <sheetData sheetId="1150">
        <row r="1">
          <cell r="B1">
            <v>0</v>
          </cell>
        </row>
      </sheetData>
      <sheetData sheetId="1151">
        <row r="1">
          <cell r="B1">
            <v>0</v>
          </cell>
        </row>
      </sheetData>
      <sheetData sheetId="1152"/>
      <sheetData sheetId="1153"/>
      <sheetData sheetId="1154">
        <row r="1">
          <cell r="B1">
            <v>0</v>
          </cell>
        </row>
      </sheetData>
      <sheetData sheetId="1155"/>
      <sheetData sheetId="1156"/>
      <sheetData sheetId="1157"/>
      <sheetData sheetId="1158">
        <row r="1">
          <cell r="B1">
            <v>0</v>
          </cell>
        </row>
      </sheetData>
      <sheetData sheetId="1159"/>
      <sheetData sheetId="1160"/>
      <sheetData sheetId="1161">
        <row r="1">
          <cell r="B1">
            <v>0</v>
          </cell>
        </row>
      </sheetData>
      <sheetData sheetId="1162">
        <row r="1">
          <cell r="B1">
            <v>0</v>
          </cell>
        </row>
      </sheetData>
      <sheetData sheetId="1163"/>
      <sheetData sheetId="1164"/>
      <sheetData sheetId="1165">
        <row r="1">
          <cell r="B1">
            <v>0</v>
          </cell>
        </row>
      </sheetData>
      <sheetData sheetId="1166"/>
      <sheetData sheetId="1167"/>
      <sheetData sheetId="1168"/>
      <sheetData sheetId="1169">
        <row r="1">
          <cell r="B1">
            <v>0</v>
          </cell>
        </row>
      </sheetData>
      <sheetData sheetId="1170"/>
      <sheetData sheetId="1171"/>
      <sheetData sheetId="1172"/>
      <sheetData sheetId="1173">
        <row r="1">
          <cell r="B1">
            <v>0</v>
          </cell>
        </row>
      </sheetData>
      <sheetData sheetId="1174"/>
      <sheetData sheetId="1175"/>
      <sheetData sheetId="1176">
        <row r="1">
          <cell r="B1">
            <v>0</v>
          </cell>
        </row>
      </sheetData>
      <sheetData sheetId="1177"/>
      <sheetData sheetId="1178"/>
      <sheetData sheetId="1179"/>
      <sheetData sheetId="1180">
        <row r="1">
          <cell r="B1">
            <v>0</v>
          </cell>
        </row>
      </sheetData>
      <sheetData sheetId="1181"/>
      <sheetData sheetId="1182"/>
      <sheetData sheetId="1183"/>
      <sheetData sheetId="1184">
        <row r="1">
          <cell r="B1">
            <v>0</v>
          </cell>
        </row>
      </sheetData>
      <sheetData sheetId="1185"/>
      <sheetData sheetId="1186"/>
      <sheetData sheetId="1187">
        <row r="1">
          <cell r="B1">
            <v>0</v>
          </cell>
        </row>
      </sheetData>
      <sheetData sheetId="1188">
        <row r="1">
          <cell r="B1">
            <v>0</v>
          </cell>
        </row>
      </sheetData>
      <sheetData sheetId="1189"/>
      <sheetData sheetId="1190"/>
      <sheetData sheetId="1191">
        <row r="1">
          <cell r="B1">
            <v>0</v>
          </cell>
        </row>
      </sheetData>
      <sheetData sheetId="1192"/>
      <sheetData sheetId="1193"/>
      <sheetData sheetId="1194"/>
      <sheetData sheetId="1195">
        <row r="1">
          <cell r="B1">
            <v>0</v>
          </cell>
        </row>
      </sheetData>
      <sheetData sheetId="1196"/>
      <sheetData sheetId="1197"/>
      <sheetData sheetId="1198"/>
      <sheetData sheetId="1199">
        <row r="1">
          <cell r="B1">
            <v>0</v>
          </cell>
        </row>
      </sheetData>
      <sheetData sheetId="1200"/>
      <sheetData sheetId="1201"/>
      <sheetData sheetId="1202">
        <row r="1">
          <cell r="B1">
            <v>0</v>
          </cell>
        </row>
      </sheetData>
      <sheetData sheetId="1203"/>
      <sheetData sheetId="1204">
        <row r="1">
          <cell r="B1">
            <v>0</v>
          </cell>
        </row>
      </sheetData>
      <sheetData sheetId="1205"/>
      <sheetData sheetId="1206">
        <row r="1">
          <cell r="B1">
            <v>0</v>
          </cell>
        </row>
      </sheetData>
      <sheetData sheetId="1207"/>
      <sheetData sheetId="1208">
        <row r="1">
          <cell r="B1">
            <v>0</v>
          </cell>
        </row>
      </sheetData>
      <sheetData sheetId="1209"/>
      <sheetData sheetId="1210">
        <row r="1">
          <cell r="B1">
            <v>0</v>
          </cell>
        </row>
      </sheetData>
      <sheetData sheetId="1211"/>
      <sheetData sheetId="1212">
        <row r="1">
          <cell r="B1">
            <v>0</v>
          </cell>
        </row>
      </sheetData>
      <sheetData sheetId="1213"/>
      <sheetData sheetId="1214">
        <row r="1">
          <cell r="B1">
            <v>0</v>
          </cell>
        </row>
      </sheetData>
      <sheetData sheetId="1215">
        <row r="1">
          <cell r="B1">
            <v>0</v>
          </cell>
        </row>
      </sheetData>
      <sheetData sheetId="1216"/>
      <sheetData sheetId="1217">
        <row r="1">
          <cell r="B1">
            <v>0</v>
          </cell>
        </row>
      </sheetData>
      <sheetData sheetId="1218"/>
      <sheetData sheetId="1219">
        <row r="1">
          <cell r="B1">
            <v>0</v>
          </cell>
        </row>
      </sheetData>
      <sheetData sheetId="1220"/>
      <sheetData sheetId="1221">
        <row r="1">
          <cell r="B1">
            <v>0</v>
          </cell>
        </row>
      </sheetData>
      <sheetData sheetId="1222"/>
      <sheetData sheetId="1223">
        <row r="1">
          <cell r="B1">
            <v>0</v>
          </cell>
        </row>
      </sheetData>
      <sheetData sheetId="1224"/>
      <sheetData sheetId="1225">
        <row r="1">
          <cell r="B1">
            <v>0</v>
          </cell>
        </row>
      </sheetData>
      <sheetData sheetId="1226"/>
      <sheetData sheetId="1227"/>
      <sheetData sheetId="1228"/>
      <sheetData sheetId="1229">
        <row r="1">
          <cell r="B1">
            <v>0</v>
          </cell>
        </row>
      </sheetData>
      <sheetData sheetId="1230">
        <row r="1">
          <cell r="B1">
            <v>0</v>
          </cell>
        </row>
      </sheetData>
      <sheetData sheetId="1231"/>
      <sheetData sheetId="1232">
        <row r="1">
          <cell r="B1">
            <v>0</v>
          </cell>
        </row>
      </sheetData>
      <sheetData sheetId="1233"/>
      <sheetData sheetId="1234">
        <row r="1">
          <cell r="B1">
            <v>0</v>
          </cell>
        </row>
      </sheetData>
      <sheetData sheetId="1235"/>
      <sheetData sheetId="1236">
        <row r="1">
          <cell r="B1">
            <v>0</v>
          </cell>
        </row>
      </sheetData>
      <sheetData sheetId="1237"/>
      <sheetData sheetId="1238">
        <row r="1">
          <cell r="B1">
            <v>0</v>
          </cell>
        </row>
      </sheetData>
      <sheetData sheetId="1239"/>
      <sheetData sheetId="1240">
        <row r="1">
          <cell r="B1">
            <v>0</v>
          </cell>
        </row>
      </sheetData>
      <sheetData sheetId="1241">
        <row r="1">
          <cell r="B1">
            <v>0</v>
          </cell>
        </row>
      </sheetData>
      <sheetData sheetId="1242"/>
      <sheetData sheetId="1243">
        <row r="1">
          <cell r="B1">
            <v>0</v>
          </cell>
        </row>
      </sheetData>
      <sheetData sheetId="1244"/>
      <sheetData sheetId="1245">
        <row r="1">
          <cell r="B1">
            <v>0</v>
          </cell>
        </row>
      </sheetData>
      <sheetData sheetId="1246">
        <row r="1">
          <cell r="B1">
            <v>0</v>
          </cell>
        </row>
      </sheetData>
      <sheetData sheetId="1247">
        <row r="1">
          <cell r="B1">
            <v>0</v>
          </cell>
        </row>
      </sheetData>
      <sheetData sheetId="1248"/>
      <sheetData sheetId="1249">
        <row r="1">
          <cell r="B1">
            <v>0</v>
          </cell>
        </row>
      </sheetData>
      <sheetData sheetId="1250"/>
      <sheetData sheetId="1251">
        <row r="1">
          <cell r="B1">
            <v>0</v>
          </cell>
        </row>
      </sheetData>
      <sheetData sheetId="1252">
        <row r="1">
          <cell r="B1">
            <v>0</v>
          </cell>
        </row>
      </sheetData>
      <sheetData sheetId="1253"/>
      <sheetData sheetId="1254">
        <row r="1">
          <cell r="B1">
            <v>0</v>
          </cell>
        </row>
      </sheetData>
      <sheetData sheetId="1255"/>
      <sheetData sheetId="1256">
        <row r="1">
          <cell r="B1">
            <v>0</v>
          </cell>
        </row>
      </sheetData>
      <sheetData sheetId="1257">
        <row r="1">
          <cell r="B1">
            <v>0</v>
          </cell>
        </row>
      </sheetData>
      <sheetData sheetId="1258">
        <row r="1">
          <cell r="B1">
            <v>0</v>
          </cell>
        </row>
      </sheetData>
      <sheetData sheetId="1259"/>
      <sheetData sheetId="1260">
        <row r="1">
          <cell r="B1">
            <v>0</v>
          </cell>
        </row>
      </sheetData>
      <sheetData sheetId="1261"/>
      <sheetData sheetId="1262">
        <row r="1">
          <cell r="B1">
            <v>0</v>
          </cell>
        </row>
      </sheetData>
      <sheetData sheetId="1263"/>
      <sheetData sheetId="1264">
        <row r="1">
          <cell r="B1">
            <v>0</v>
          </cell>
        </row>
      </sheetData>
      <sheetData sheetId="1265"/>
      <sheetData sheetId="1266">
        <row r="1">
          <cell r="B1">
            <v>0</v>
          </cell>
        </row>
      </sheetData>
      <sheetData sheetId="1267">
        <row r="1">
          <cell r="B1">
            <v>0</v>
          </cell>
        </row>
      </sheetData>
      <sheetData sheetId="1268"/>
      <sheetData sheetId="1269">
        <row r="1">
          <cell r="B1">
            <v>0</v>
          </cell>
        </row>
      </sheetData>
      <sheetData sheetId="1270"/>
      <sheetData sheetId="1271">
        <row r="1">
          <cell r="B1">
            <v>0</v>
          </cell>
        </row>
      </sheetData>
      <sheetData sheetId="1272">
        <row r="1">
          <cell r="B1">
            <v>0</v>
          </cell>
        </row>
      </sheetData>
      <sheetData sheetId="1273">
        <row r="1">
          <cell r="B1">
            <v>0</v>
          </cell>
        </row>
      </sheetData>
      <sheetData sheetId="1274"/>
      <sheetData sheetId="1275">
        <row r="1">
          <cell r="B1">
            <v>0</v>
          </cell>
        </row>
      </sheetData>
      <sheetData sheetId="1276"/>
      <sheetData sheetId="1277">
        <row r="1">
          <cell r="B1">
            <v>0</v>
          </cell>
        </row>
      </sheetData>
      <sheetData sheetId="1278">
        <row r="1">
          <cell r="B1">
            <v>0</v>
          </cell>
        </row>
      </sheetData>
      <sheetData sheetId="1279">
        <row r="1">
          <cell r="B1">
            <v>0</v>
          </cell>
        </row>
      </sheetData>
      <sheetData sheetId="1280">
        <row r="1">
          <cell r="B1">
            <v>0</v>
          </cell>
        </row>
      </sheetData>
      <sheetData sheetId="1281">
        <row r="1">
          <cell r="B1">
            <v>0</v>
          </cell>
        </row>
      </sheetData>
      <sheetData sheetId="1282">
        <row r="1">
          <cell r="B1">
            <v>0</v>
          </cell>
        </row>
      </sheetData>
      <sheetData sheetId="1283">
        <row r="1">
          <cell r="B1">
            <v>0</v>
          </cell>
        </row>
      </sheetData>
      <sheetData sheetId="1284">
        <row r="1">
          <cell r="B1">
            <v>0</v>
          </cell>
        </row>
      </sheetData>
      <sheetData sheetId="1285">
        <row r="1">
          <cell r="B1">
            <v>0</v>
          </cell>
        </row>
      </sheetData>
      <sheetData sheetId="1286">
        <row r="1">
          <cell r="B1">
            <v>0</v>
          </cell>
        </row>
      </sheetData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/>
      <sheetData sheetId="1299"/>
      <sheetData sheetId="1300"/>
      <sheetData sheetId="1301">
        <row r="1">
          <cell r="B1">
            <v>0</v>
          </cell>
        </row>
      </sheetData>
      <sheetData sheetId="1302"/>
      <sheetData sheetId="1303">
        <row r="1">
          <cell r="B1">
            <v>0</v>
          </cell>
        </row>
      </sheetData>
      <sheetData sheetId="1304">
        <row r="1">
          <cell r="B1">
            <v>0</v>
          </cell>
        </row>
      </sheetData>
      <sheetData sheetId="1305"/>
      <sheetData sheetId="1306">
        <row r="1">
          <cell r="B1">
            <v>0</v>
          </cell>
        </row>
      </sheetData>
      <sheetData sheetId="1307"/>
      <sheetData sheetId="1308">
        <row r="1">
          <cell r="B1">
            <v>0</v>
          </cell>
        </row>
      </sheetData>
      <sheetData sheetId="1309"/>
      <sheetData sheetId="1310">
        <row r="1">
          <cell r="B1">
            <v>0</v>
          </cell>
        </row>
      </sheetData>
      <sheetData sheetId="1311"/>
      <sheetData sheetId="1312">
        <row r="1">
          <cell r="B1">
            <v>0</v>
          </cell>
        </row>
      </sheetData>
      <sheetData sheetId="1313"/>
      <sheetData sheetId="1314">
        <row r="1">
          <cell r="B1">
            <v>0</v>
          </cell>
        </row>
      </sheetData>
      <sheetData sheetId="1315">
        <row r="1">
          <cell r="B1">
            <v>0</v>
          </cell>
        </row>
      </sheetData>
      <sheetData sheetId="1316">
        <row r="1">
          <cell r="B1">
            <v>0</v>
          </cell>
        </row>
      </sheetData>
      <sheetData sheetId="1317">
        <row r="1">
          <cell r="B1">
            <v>0</v>
          </cell>
        </row>
      </sheetData>
      <sheetData sheetId="1318">
        <row r="1">
          <cell r="B1">
            <v>0</v>
          </cell>
        </row>
      </sheetData>
      <sheetData sheetId="1319">
        <row r="1">
          <cell r="B1">
            <v>0</v>
          </cell>
        </row>
      </sheetData>
      <sheetData sheetId="1320">
        <row r="1">
          <cell r="B1">
            <v>0</v>
          </cell>
        </row>
      </sheetData>
      <sheetData sheetId="1321">
        <row r="1">
          <cell r="B1">
            <v>0</v>
          </cell>
        </row>
      </sheetData>
      <sheetData sheetId="1322">
        <row r="1">
          <cell r="B1">
            <v>0</v>
          </cell>
        </row>
      </sheetData>
      <sheetData sheetId="1323">
        <row r="1">
          <cell r="B1">
            <v>0</v>
          </cell>
        </row>
      </sheetData>
      <sheetData sheetId="1324" refreshError="1"/>
      <sheetData sheetId="1325" refreshError="1"/>
      <sheetData sheetId="1326"/>
      <sheetData sheetId="1327"/>
      <sheetData sheetId="1328" refreshError="1"/>
      <sheetData sheetId="1329" refreshError="1"/>
      <sheetData sheetId="1330" refreshError="1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 refreshError="1"/>
      <sheetData sheetId="1803" refreshError="1"/>
      <sheetData sheetId="1804" refreshError="1"/>
      <sheetData sheetId="180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РП"/>
      <sheetName val="Смета 1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информация"/>
      <sheetName val="шаблон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отчет эл_эн  2000"/>
      <sheetName val="См3 СЦБ-зап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Calc"/>
      <sheetName val="ID"/>
      <sheetName val="История"/>
      <sheetName val="Р1"/>
      <sheetName val="Параметры_i"/>
      <sheetName val="Таблица 2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РС "/>
      <sheetName val="геолог"/>
      <sheetName val="№1"/>
      <sheetName val="изыскания 2"/>
      <sheetName val="мсн"/>
      <sheetName val="КП к ГК"/>
      <sheetName val="Амур ДОН"/>
      <sheetName val="в работу"/>
      <sheetName val="1ПС"/>
      <sheetName val="Курсы"/>
      <sheetName val="20_Кредиты краткосрочные"/>
      <sheetName val="3.5"/>
      <sheetName val="Январь"/>
      <sheetName val="ИДвалка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Справочные данные"/>
      <sheetName val="Б.Сатка"/>
      <sheetName val="влад-таблица"/>
      <sheetName val="2002(v1)"/>
      <sheetName val="Подрядчики"/>
      <sheetName val="мат"/>
      <sheetName val="суб_подряд"/>
      <sheetName val="ПСБ_-_ОЭ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трансформация1"/>
      <sheetName val="breakdown"/>
      <sheetName val="Destination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ГАЗ_камаз"/>
      <sheetName val="№2Гидромет."/>
      <sheetName val="№2Геолог"/>
      <sheetName val="№2Геолог с.п."/>
      <sheetName val="№3Экологи (2этап)"/>
      <sheetName val="Смета 2 эл.монтаж"/>
      <sheetName val="Смета 1 общестроит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ПС"/>
      <sheetName val="Форма 2.1"/>
      <sheetName val="СМЕТА_проект1"/>
      <sheetName val="1_31"/>
      <sheetName val="К_рын1"/>
      <sheetName val="Сводная_смета1"/>
      <sheetName val="РС_"/>
      <sheetName val="СметаСводная_Колпино1"/>
      <sheetName val="справ_2"/>
      <sheetName val="СметаСводная_снег1"/>
      <sheetName val="свод_31"/>
      <sheetName val="Переменные_и_константы1"/>
      <sheetName val="13_11"/>
      <sheetName val="КП_(2)1"/>
      <sheetName val="СметаСводная_павильон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Б_Сатка1"/>
      <sheetName val="Перечень_ИУ1"/>
      <sheetName val="3_1_ТХ1"/>
      <sheetName val="3_5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р_Волхов1"/>
      <sheetName val="Смета_терзем"/>
      <sheetName val="Opex_personnel_(Term_facs)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Коэф_КВ"/>
      <sheetName val="3_11"/>
      <sheetName val="Коммерческие_расходы1"/>
      <sheetName val="СС_замеч_с_ответами1"/>
      <sheetName val="УП__20041"/>
      <sheetName val="Кал_план_Жукова_даты_-_не_надо"/>
      <sheetName val="Пояснение_"/>
      <sheetName val="Капитальные_затраты1"/>
      <sheetName val="ДДС_(Форма_№3)"/>
      <sheetName val="смета_2_проект__работы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СВОДНАЯ_"/>
      <sheetName val="выборка_на22_июня"/>
      <sheetName val="3труба_(П)"/>
      <sheetName val="Объемы_работ_по_ПВ"/>
      <sheetName val="Бл_электр_"/>
      <sheetName val="Таблица_5"/>
      <sheetName val="Таблица_3"/>
      <sheetName val="1_401_2"/>
      <sheetName val="Source_lists"/>
      <sheetName val="PO_Data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писок_объектов"/>
      <sheetName val="Коэффициенты"/>
      <sheetName val="W28"/>
      <sheetName val="сводная (2)"/>
      <sheetName val="Настройки"/>
      <sheetName val="ПД-2.1"/>
      <sheetName val="СВ"/>
      <sheetName val="1.1"/>
      <sheetName val="1.2-1"/>
      <sheetName val="1.2-2"/>
      <sheetName val="1.2-3"/>
      <sheetName val="1.2-4"/>
      <sheetName val="1.2-5"/>
      <sheetName val="1.3.1"/>
      <sheetName val="1.3.2"/>
      <sheetName val="1.3.3"/>
      <sheetName val="1.4.1.1"/>
      <sheetName val="1.4.1.2"/>
      <sheetName val="1.4.1.3"/>
      <sheetName val="1.4.1.5"/>
      <sheetName val="1.5"/>
      <sheetName val="№2.1"/>
      <sheetName val="№2.2-1"/>
      <sheetName val="№2.2-2"/>
      <sheetName val="№2.2-3 "/>
      <sheetName val="2.2-5 "/>
      <sheetName val="№2.3.1"/>
      <sheetName val="№2.3.2"/>
      <sheetName val="2.3.3"/>
      <sheetName val="2.4.1.1"/>
      <sheetName val="2.4.1.3"/>
      <sheetName val="№3.1"/>
      <sheetName val="№3.2-1"/>
      <sheetName val="№3.2-2"/>
      <sheetName val="№3.2-3"/>
      <sheetName val="3.2-5 "/>
      <sheetName val="3.3.1"/>
      <sheetName val="3.3.2"/>
      <sheetName val="3.3.3"/>
      <sheetName val="3.4.1.3"/>
      <sheetName val="2.6"/>
      <sheetName val="2.7"/>
      <sheetName val="4.1"/>
      <sheetName val="4.2"/>
      <sheetName val="4.3"/>
      <sheetName val="4.4"/>
      <sheetName val="4.5"/>
      <sheetName val="4.6"/>
      <sheetName val="4.7"/>
      <sheetName val="4.9"/>
      <sheetName val="4.10"/>
      <sheetName val="4.10 (3)"/>
      <sheetName val="4.10 (2)"/>
      <sheetName val="4.11"/>
      <sheetName val="4.12"/>
      <sheetName val="4.13"/>
      <sheetName val="4.14"/>
      <sheetName val="4.15"/>
      <sheetName val="4.16"/>
      <sheetName val="4.17"/>
      <sheetName val="4.18"/>
      <sheetName val="4.19"/>
      <sheetName val="5.1"/>
      <sheetName val="5.2"/>
      <sheetName val="5.3"/>
      <sheetName val="5.4"/>
      <sheetName val="5.5"/>
      <sheetName val="5.6"/>
      <sheetName val="5.7"/>
      <sheetName val="5.8"/>
      <sheetName val="Настройка"/>
      <sheetName val="База ВОП"/>
      <sheetName val="База ПИР"/>
      <sheetName val="2.1"/>
      <sheetName val="2.2"/>
      <sheetName val="2.3"/>
      <sheetName val="2.3.2"/>
      <sheetName val="2.4"/>
      <sheetName val="2.5"/>
      <sheetName val=" Ком"/>
      <sheetName val="2.3.лаб"/>
      <sheetName val="3.1земля"/>
      <sheetName val="6.1-7.1"/>
      <sheetName val="рекульт"/>
      <sheetName val="ГО и ЧС"/>
      <sheetName val="ДПБ"/>
      <sheetName val="№3"/>
      <sheetName val="№1 СИД"/>
      <sheetName val="№2 Ком дьяк"/>
      <sheetName val="№3.2"/>
      <sheetName val="№3.3"/>
      <sheetName val="СВ смета"/>
      <sheetName val="№3.4"/>
      <sheetName val="№4 ПДЛУ и ЗУ"/>
      <sheetName val="№5 ППиМТ"/>
      <sheetName val="№6.1 ТГВ"/>
      <sheetName val="№6.2 ЭХЗ"/>
      <sheetName val="№6.3 ЭС (согл )"/>
      <sheetName val="№6.4 КИП"/>
      <sheetName val="№6.5 Согл (КИП) "/>
      <sheetName val="№6.6 МЕО "/>
      <sheetName val="№6.7 ПожБ (ПД)"/>
      <sheetName val="№6.8 Пром без (ПД)"/>
      <sheetName val="№6.9 эк аспект"/>
      <sheetName val="№6.10 ОВОС"/>
      <sheetName val="№6.11 отвод"/>
      <sheetName val="№6.12 рекул"/>
      <sheetName val="№6.13 отход"/>
      <sheetName val="№6.14 выброс"/>
      <sheetName val="№6.15 ИБ (ПД)"/>
      <sheetName val="№6.16 ИБ (РД)"/>
      <sheetName val="Производство электроэнергии"/>
      <sheetName val="Т11"/>
      <sheetName val="Т12"/>
      <sheetName val="Т7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сммашбур"/>
      <sheetName val="ОбмОбслЗемОд"/>
      <sheetName val="смручбур"/>
      <sheetName val="эл_химз_3"/>
      <sheetName val="геология_3"/>
      <sheetName val="Смета2_проект__раб_2"/>
      <sheetName val="Зап-3-_СЦБ2"/>
      <sheetName val="свод_22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Смета_12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суб_подряд2"/>
      <sheetName val="ПСБ_-_ОЭ2"/>
      <sheetName val="к_84-к_832"/>
      <sheetName val="См_1_наруж_водопровод2"/>
      <sheetName val="Разработка_проекта2"/>
      <sheetName val="КП_НовоКов2"/>
      <sheetName val="ст_ГТМ1"/>
      <sheetName val="изыскания_21"/>
      <sheetName val="КП_к_ГК1"/>
      <sheetName val="Таблица_21"/>
      <sheetName val="Текущие_цены2"/>
      <sheetName val="отчет_эл_эн__20002"/>
      <sheetName val="СметаСводная_1_оч2"/>
      <sheetName val="6_31"/>
      <sheetName val="6_71"/>
      <sheetName val="6_3_1_3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смета_СИД1"/>
      <sheetName val="ресурсная_вед_1"/>
      <sheetName val="Калплан_Кра1"/>
      <sheetName val="6_11_новый1"/>
      <sheetName val="Объем_работ"/>
      <sheetName val="ТЗ_АСУ-1"/>
      <sheetName val="Виды_работ_АСО"/>
      <sheetName val="таблица_руко_1"/>
      <sheetName val="2_Геология"/>
      <sheetName val="таблица_руко_"/>
      <sheetName val="ИД_СМР"/>
      <sheetName val="ФОТ_для_смет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GLOBAL"/>
      <sheetName val="Прочее"/>
      <sheetName val="ЛЧ Р"/>
      <sheetName val="темп"/>
      <sheetName val="Исх1"/>
      <sheetName val="РС"/>
      <sheetName val="Смета 7"/>
      <sheetName val="ЕТС (ф)"/>
      <sheetName val="См_2 Шатурс сети  проект работы"/>
      <sheetName val="телемехан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/>
      <sheetData sheetId="1027" refreshError="1"/>
      <sheetData sheetId="1028" refreshError="1"/>
      <sheetData sheetId="1029" refreshError="1"/>
      <sheetData sheetId="1030" refreshError="1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/>
      <sheetData sheetId="1219" refreshError="1"/>
      <sheetData sheetId="1220"/>
      <sheetData sheetId="1221" refreshError="1"/>
      <sheetData sheetId="122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  <sheetName val="basa"/>
      <sheetName val="исх-данные"/>
      <sheetName val="УКП"/>
      <sheetName val="Glossary"/>
      <sheetName val="Свод объем"/>
      <sheetName val="ПЭО"/>
      <sheetName val="8"/>
      <sheetName val="Титу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  <sheetName val="Исх."/>
      <sheetName val="исх-данные"/>
      <sheetName val="ИД ПН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анализ 2003_2004исполнение МТО"/>
      <sheetName val="Main list"/>
      <sheetName val="Технический лист"/>
      <sheetName val="Тестовый"/>
      <sheetName val="Причины отклонений"/>
      <sheetName val="Статус работы"/>
      <sheetName val="Уровень графика"/>
      <sheetName val="Panduit"/>
      <sheetName val="3_гидромет"/>
      <sheetName val="Приложение 2"/>
      <sheetName val="Свод2006"/>
      <sheetName val="1 кв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  <sheetName val="пер ком1 (2)"/>
    </sheetNames>
    <sheetDataSet>
      <sheetData sheetId="0"/>
      <sheetData sheetId="1"/>
      <sheetData sheetId="2"/>
      <sheetData sheetId="3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6.11 новый"/>
      <sheetName val="Баланс (Ф1)"/>
      <sheetName val="К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ПД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таблица_руко_x0019__x0015_ _x0003__x000c__x0011__x0011_"/>
      <sheetName val="Lucent"/>
      <sheetName val="ПС"/>
      <sheetName val="Переменные_и_константы1"/>
      <sheetName val="13_11"/>
      <sheetName val="КП_(2)1"/>
      <sheetName val="свод_31"/>
      <sheetName val="СМЕТА_проект1"/>
      <sheetName val="1_31"/>
      <sheetName val="К_рын1"/>
      <sheetName val="Сводная_смета1"/>
      <sheetName val="СметаСводная_павильон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р_Волхов1"/>
      <sheetName val="Смета_терзем"/>
      <sheetName val="Кал_план_Жукова_даты_-_не_надо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СС_замеч_с_ответами1"/>
      <sheetName val="УП__2004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в_работу1"/>
      <sheetName val="20_Кредиты_краткосрочные1"/>
      <sheetName val="Баланс_(Ф1)"/>
      <sheetName val="Общая_часть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Перечень_Заказчиков1"/>
      <sheetName val="Opex_personnel_(Term_facs)1"/>
      <sheetName val="Капитальные_затраты1"/>
      <sheetName val="Коэф_КВ"/>
      <sheetName val="кп_(3)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Таблица_5"/>
      <sheetName val="Таблица_3"/>
      <sheetName val="Объемы_работ_по_ПВ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1_401_2"/>
      <sheetName val="Source_lists"/>
      <sheetName val="PO_Data"/>
      <sheetName val="Полигон_-_ИЭИ_"/>
      <sheetName val="выборка "/>
      <sheetName val="выборка раб"/>
      <sheetName val="эл_химз_3"/>
      <sheetName val="геология_3"/>
      <sheetName val="См_1_наруж_водопровод2"/>
      <sheetName val="свод_22"/>
      <sheetName val="Разработка_проекта2"/>
      <sheetName val="КП_НовоКов2"/>
      <sheetName val="Коэфф1_2"/>
      <sheetName val="Прайс_лист2"/>
      <sheetName val="Данные_для_расчёта_сметы2"/>
      <sheetName val="СметаСводная_1_оч2"/>
      <sheetName val="Пример_расчета2"/>
      <sheetName val="свод_(2)1"/>
      <sheetName val="Калплан_ОИ2_Макм_крестики1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СметаСводная_Рыб2"/>
      <sheetName val="отчет_эл_эн__20002"/>
      <sheetName val="6_31"/>
      <sheetName val="6_71"/>
      <sheetName val="6_3_1_31"/>
      <sheetName val="Смета2_проект__раб_2"/>
      <sheetName val="Смета_12"/>
      <sheetName val="Production_and_Spend1"/>
      <sheetName val="Св__смета1"/>
      <sheetName val="РБС_ИЗМ11"/>
      <sheetName val="Таблица_21"/>
      <sheetName val="ст_ГТМ1"/>
      <sheetName val="кп_ГК1"/>
      <sheetName val="Справочные_данные1"/>
      <sheetName val="суб_подряд2"/>
      <sheetName val="ПСБ_-_ОЭ2"/>
      <sheetName val="смета_СИД1"/>
      <sheetName val="ресурсная_вед_1"/>
      <sheetName val="КП_к_ГК1"/>
      <sheetName val="изыскания_21"/>
      <sheetName val="Калплан_Кра1"/>
      <sheetName val="6_11_новый1"/>
      <sheetName val="лч_и_кам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исключ_ЭХЗ"/>
      <sheetName val="КБК_ДПК"/>
      <sheetName val="См_2_Шатурс_сети__проект_работы"/>
      <sheetName val="ПС_110_кВ_(доп)"/>
      <sheetName val="ТЗ_АСУ-1"/>
      <sheetName val="3_Сл_-структура_затрат"/>
      <sheetName val="эл_химз_4"/>
      <sheetName val="геология_4"/>
      <sheetName val="Коэфф1_3"/>
      <sheetName val="Прайс_лист3"/>
      <sheetName val="Данные_для_расчёта_сметы3"/>
      <sheetName val="См_1_наруж_водопровод3"/>
      <sheetName val="свод_23"/>
      <sheetName val="Разработка_проекта3"/>
      <sheetName val="КП_НовоКов3"/>
      <sheetName val="СметаСводная_1_оч3"/>
      <sheetName val="Переменные_и_константы2"/>
      <sheetName val="Пример_расчета3"/>
      <sheetName val="свод_(2)2"/>
      <sheetName val="Калплан_ОИ2_Макм_крестики2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СметаСводная_Рыб3"/>
      <sheetName val="отчет_эл_эн__20003"/>
      <sheetName val="13_12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1_32"/>
      <sheetName val="К_рын2"/>
      <sheetName val="Сводная_смета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Смета_терзем1"/>
      <sheetName val="Кал_план_Жукова_даты_-_не_надо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СС_замеч_с_ответами2"/>
      <sheetName val="УП__2004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в_работу2"/>
      <sheetName val="20_Кредиты_краткосрочные2"/>
      <sheetName val="6_11_новый2"/>
      <sheetName val="Баланс_(Ф1)1"/>
      <sheetName val="Общая_часть1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Перечень_Заказчиков2"/>
      <sheetName val="Opex_personnel_(Term_facs)2"/>
      <sheetName val="Капитальные_затраты2"/>
      <sheetName val="Коэф_КВ1"/>
      <sheetName val="кп_(3)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Полигон_-_ИЭИ_1"/>
      <sheetName val="3труба_(П)1"/>
      <sheetName val="Объемы_работ_по_ПВ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Таблица_51"/>
      <sheetName val="Таблица_31"/>
      <sheetName val="1_401_21"/>
      <sheetName val="Source_lists1"/>
      <sheetName val="PO_Data1"/>
      <sheetName val="См_3_АСУ1"/>
      <sheetName val="лч_и_кам1"/>
      <sheetName val="Акт_выбора1"/>
      <sheetName val="Сводная_1"/>
      <sheetName val="7_ТХ_Сети_(кор)1"/>
      <sheetName val="Tier_3112081"/>
      <sheetName val="исключ_ЭХЗ1"/>
      <sheetName val="Раб_АУ1"/>
      <sheetName val="См_№7_Эл_1"/>
      <sheetName val="См_№8_Пож_1"/>
      <sheetName val="См_№3_ВиК1"/>
      <sheetName val="Сметы_за_сопровождение1"/>
      <sheetName val="КБК_ДП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ТЗ_АСУ-11"/>
      <sheetName val="3_Сл_-структура_затрат1"/>
      <sheetName val="ПС_110_кВ_(доп)1"/>
      <sheetName val="Бл_электр_1"/>
      <sheetName val="См_2_Шатурс_сети__проект_работ1"/>
      <sheetName val="Вспом."/>
      <sheetName val="УКП"/>
      <sheetName val="БД"/>
      <sheetName val="Норм"/>
      <sheetName val="Лист4"/>
      <sheetName val="Общий"/>
      <sheetName val="ТабР"/>
      <sheetName val="8"/>
      <sheetName val="исх-данные"/>
      <sheetName val="2 Геология"/>
      <sheetName val="ФОТ для смет"/>
      <sheetName val="ЛС_РЕС"/>
      <sheetName val="Сводный"/>
      <sheetName val="6"/>
      <sheetName val="СМИС"/>
      <sheetName val="basa"/>
      <sheetName val="ПД-2.2"/>
      <sheetName val="1.14"/>
      <sheetName val="1.7"/>
      <sheetName val="Имя"/>
      <sheetName val="кап.ремонт"/>
      <sheetName val="База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Д ПНР"/>
      <sheetName val="41"/>
      <sheetName val=" Свод"/>
      <sheetName val="Договорная цена"/>
      <sheetName val="Технический лист"/>
      <sheetName val="Main list"/>
      <sheetName val="анализ 2003_2004исполнение МТО"/>
      <sheetName val="ГАЗ_камаз"/>
      <sheetName val="аванс по ОС"/>
      <sheetName val="Авансы выданные"/>
      <sheetName val="Кред"/>
      <sheetName val="ДЗ"/>
      <sheetName val="Кред. задолж."/>
      <sheetName val="Прочие"/>
      <sheetName val="Тестовый"/>
      <sheetName val="№2Гидромет."/>
      <sheetName val="№2Геолог"/>
      <sheetName val="№2Геолог с.п."/>
      <sheetName val="№3Экологи (2этап)"/>
      <sheetName val="расчеты"/>
      <sheetName val="Исходная"/>
      <sheetName val="Прил.5 СС"/>
      <sheetName val="const"/>
      <sheetName val="Panduit"/>
      <sheetName val="расчет вязкости"/>
      <sheetName val="Сравнение с Finder - ДНС-5"/>
      <sheetName val="ДЦ"/>
      <sheetName val=" Оборудование  end"/>
      <sheetName val="автоматизация РД"/>
      <sheetName val="Прочее"/>
      <sheetName val="ПД-2.1"/>
      <sheetName val="Акт-Смета_30"/>
      <sheetName val="ЛЧ Р"/>
      <sheetName val="сводная (2)"/>
      <sheetName val="GLOBAL"/>
      <sheetName val="темп"/>
      <sheetName val="Форма 2.1"/>
      <sheetName val="СВ"/>
      <sheetName val="2.1"/>
      <sheetName val="ИНСТРУКЦИЯ"/>
      <sheetName val="ЕТС (ф)"/>
      <sheetName val="РабПр"/>
      <sheetName val="Восстановл_Лис礊め_x0005_"/>
      <sheetName val="см 5 ОДД "/>
      <sheetName val="СмРучБур"/>
      <sheetName val="Поставка"/>
      <sheetName val="Расчет работы"/>
      <sheetName val="Акт выполненных работ 46"/>
      <sheetName val="SMW_Служебная"/>
      <sheetName val="Смета 7"/>
      <sheetName val="ЖД 3.1"/>
      <sheetName val="УСР"/>
      <sheetName val="Объемы"/>
      <sheetName val="Смета _4ПР ЭХЗ"/>
      <sheetName val="Смета 2 эл.монтаж"/>
      <sheetName val="Смета 1 общестроит"/>
      <sheetName val="Настройки"/>
      <sheetName val="Производство электроэнергии"/>
      <sheetName val="Т11"/>
      <sheetName val="Т12"/>
      <sheetName val="Т7"/>
      <sheetName val="Список_объектов"/>
      <sheetName val="Коэффициенты"/>
      <sheetName val="Исх1"/>
      <sheetName val="РС"/>
      <sheetName val="1.1"/>
      <sheetName val="1.2-1"/>
      <sheetName val="1.2-2"/>
      <sheetName val="1.2-3"/>
      <sheetName val="1.2-4"/>
      <sheetName val="1.2-5"/>
      <sheetName val="1.3.1"/>
      <sheetName val="1.3.2"/>
      <sheetName val="1.3.3"/>
      <sheetName val="1.4.1.1"/>
      <sheetName val="1.4.1.2"/>
      <sheetName val="1.4.1.3"/>
      <sheetName val="1.4.1.5"/>
      <sheetName val="1.5"/>
      <sheetName val="№2.1"/>
      <sheetName val="№2.2-1"/>
      <sheetName val="№2.2-2"/>
      <sheetName val="№2.2-3 "/>
      <sheetName val="2.2-5 "/>
      <sheetName val="№2.3.1"/>
      <sheetName val="№2.3.2"/>
      <sheetName val="2.3.3"/>
      <sheetName val="2.4.1.1"/>
      <sheetName val="2.4.1.3"/>
      <sheetName val="№3.1"/>
      <sheetName val="№3.2-1"/>
      <sheetName val="№3.2-2"/>
      <sheetName val="№3.2-3"/>
      <sheetName val="3.2-5 "/>
      <sheetName val="3.3.1"/>
      <sheetName val="3.3.2"/>
      <sheetName val="3.3.3"/>
      <sheetName val="3.4.1.3"/>
      <sheetName val="2.6"/>
      <sheetName val="2.7"/>
      <sheetName val="4.1"/>
      <sheetName val="4.2"/>
      <sheetName val="4.3"/>
      <sheetName val="4.4"/>
      <sheetName val="4.5"/>
      <sheetName val="4.6"/>
      <sheetName val="4.7"/>
      <sheetName val="4.9"/>
      <sheetName val="4.10"/>
      <sheetName val="4.10 (3)"/>
      <sheetName val="4.10 (2)"/>
      <sheetName val="4.11"/>
      <sheetName val="4.12"/>
      <sheetName val="4.13"/>
      <sheetName val="4.14"/>
      <sheetName val="4.15"/>
      <sheetName val="4.16"/>
      <sheetName val="4.17"/>
      <sheetName val="4.18"/>
      <sheetName val="4.19"/>
      <sheetName val="5.1"/>
      <sheetName val="5.2"/>
      <sheetName val="5.3"/>
      <sheetName val="5.4"/>
      <sheetName val="5.5"/>
      <sheetName val="5.6"/>
      <sheetName val="5.7"/>
      <sheetName val="5.8"/>
      <sheetName val="Настройка"/>
      <sheetName val="База ВОП"/>
      <sheetName val="База ПИР"/>
      <sheetName val="2.2"/>
      <sheetName val="2.3"/>
      <sheetName val="2.3.2"/>
      <sheetName val="2.4"/>
      <sheetName val="2.5"/>
      <sheetName val=" Ком"/>
      <sheetName val="2.3.лаб"/>
      <sheetName val="3.1земля"/>
      <sheetName val="6.1-7.1"/>
      <sheetName val="рекульт"/>
      <sheetName val="ГО и ЧС"/>
      <sheetName val="ДПБ"/>
      <sheetName val="№3"/>
      <sheetName val="№1 СИД"/>
      <sheetName val="№2 Ком дьяк"/>
      <sheetName val="№3.2"/>
      <sheetName val="№3.3"/>
      <sheetName val="СВ смета"/>
      <sheetName val="№3.4"/>
      <sheetName val="№4 ПДЛУ и ЗУ"/>
      <sheetName val="№5 ППиМТ"/>
      <sheetName val="№6.1 ТГВ"/>
      <sheetName val="№6.2 ЭХЗ"/>
      <sheetName val="№6.3 ЭС (согл )"/>
      <sheetName val="№6.4 КИП"/>
      <sheetName val="№6.5 Согл (КИП) "/>
      <sheetName val="№6.6 МЕО "/>
      <sheetName val="№6.7 ПожБ (ПД)"/>
      <sheetName val="№6.8 Пром без (ПД)"/>
      <sheetName val="№6.9 эк аспект"/>
      <sheetName val="№6.10 ОВОС"/>
      <sheetName val="№6.11 отвод"/>
      <sheetName val="№6.12 рекул"/>
      <sheetName val="№6.13 отход"/>
      <sheetName val="№6.14 выброс"/>
      <sheetName val="№6.15 ИБ (ПД)"/>
      <sheetName val="№6.16 ИБ (РД)"/>
      <sheetName val="Исх. данные"/>
      <sheetName val="ЕТС_(ф)"/>
      <sheetName val="Промер глуб"/>
      <sheetName val="Акты"/>
      <sheetName val="ЛС_БИ"/>
      <sheetName val="1-1"/>
      <sheetName val="1-2"/>
      <sheetName val="1-4"/>
      <sheetName val="изм2-1"/>
      <sheetName val="2-2"/>
      <sheetName val="2-3"/>
      <sheetName val="изм7-1"/>
      <sheetName val="изм9-1"/>
      <sheetName val="проектные роли"/>
      <sheetName val="СС1"/>
      <sheetName val="Свод2006"/>
      <sheetName val="1 кв"/>
      <sheetName val="SENSITIVITY"/>
      <sheetName val="сммашбур"/>
      <sheetName val="ОбмОбслЗемОд"/>
      <sheetName val="материалы Портова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>
        <row r="1">
          <cell r="B1">
            <v>0</v>
          </cell>
        </row>
      </sheetData>
      <sheetData sheetId="995">
        <row r="1">
          <cell r="B1">
            <v>0</v>
          </cell>
        </row>
      </sheetData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>
        <row r="1">
          <cell r="B1">
            <v>0</v>
          </cell>
        </row>
      </sheetData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>
        <row r="1">
          <cell r="B1">
            <v>0</v>
          </cell>
        </row>
      </sheetData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/>
      <sheetData sheetId="1316"/>
      <sheetData sheetId="1317" refreshError="1"/>
      <sheetData sheetId="1318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/>
      <sheetData sheetId="1329"/>
      <sheetData sheetId="1330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/>
      <sheetData sheetId="1369"/>
      <sheetData sheetId="1370" refreshError="1"/>
      <sheetData sheetId="1371"/>
      <sheetData sheetId="1372"/>
      <sheetData sheetId="1373"/>
      <sheetData sheetId="1374"/>
      <sheetData sheetId="1375"/>
      <sheetData sheetId="1376"/>
      <sheetData sheetId="1377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 refreshError="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/>
      <sheetData sheetId="1442"/>
      <sheetData sheetId="1443"/>
      <sheetData sheetId="1444"/>
      <sheetData sheetId="1445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Ч Р"/>
      <sheetName val="ЛЧ_Р"/>
      <sheetName val="ЛЧ"/>
      <sheetName val="Общ"/>
      <sheetName val="Appendix 1"/>
      <sheetName val="Расчет_ССР"/>
      <sheetName val="Параметры"/>
      <sheetName val="sps6020"/>
      <sheetName val="Пром1"/>
      <sheetName val="ПС 110 кВ (доп)"/>
      <sheetName val="свод 2"/>
      <sheetName val="топография"/>
      <sheetName val="Замечания+ответы 18.04.18"/>
      <sheetName val="ЛЧ_Р1"/>
      <sheetName val="Appendix_1"/>
      <sheetName val="ПС_110_кВ_(доп)"/>
      <sheetName val="мобдемоб"/>
      <sheetName val="С_Справ"/>
      <sheetName val="выборка "/>
      <sheetName val="ЛЧ_Р2"/>
      <sheetName val="Appendix_11"/>
      <sheetName val="ПС_110_кВ_(доп)1"/>
      <sheetName val="свод_2"/>
      <sheetName val="Замечания+ответы_18_04_18"/>
      <sheetName val="исключ эхз"/>
      <sheetName val="Материалы"/>
      <sheetName val="рс"/>
      <sheetName val="Лист7"/>
      <sheetName val="Лист1"/>
      <sheetName val="Условия прокладки"/>
      <sheetName val="Ф 4_и  "/>
      <sheetName val="Ф 6_и "/>
      <sheetName val="ф 7_и"/>
      <sheetName val="раб_ 2009"/>
      <sheetName val="_св раб 2009"/>
      <sheetName val="_маш_ 2009"/>
      <sheetName val="_св маш2009"/>
      <sheetName val="рем_раб_ 2009 "/>
      <sheetName val="_св рем_раб 2009 "/>
      <sheetName val="_водитель 2009"/>
      <sheetName val="400052_ Автосамосвал 10т_09"/>
      <sheetName val="Бульдозер 96 кВт др _09"/>
      <sheetName val="трансп_"/>
      <sheetName val="форма 6"/>
      <sheetName val="Ф 1_и"/>
      <sheetName val="Ф 2_и "/>
      <sheetName val="Ф 3_и"/>
      <sheetName val="выборка заказчик"/>
      <sheetName val="УрРасч"/>
      <sheetName val="АКРасч"/>
      <sheetName val="Проводки'02"/>
      <sheetName val="XLR_NoRangeSheet"/>
      <sheetName val="Таблица 4 АСУТП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55">
          <cell r="C55" t="str">
            <v>63172</v>
          </cell>
        </row>
      </sheetData>
      <sheetData sheetId="13">
        <row r="55">
          <cell r="C55" t="str">
            <v>63172</v>
          </cell>
        </row>
      </sheetData>
      <sheetData sheetId="14">
        <row r="55">
          <cell r="C55" t="str">
            <v>63172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>
        <row r="55">
          <cell r="C55" t="str">
            <v>63172</v>
          </cell>
        </row>
      </sheetData>
      <sheetData sheetId="20">
        <row r="55">
          <cell r="C55" t="str">
            <v>63172</v>
          </cell>
        </row>
      </sheetData>
      <sheetData sheetId="21">
        <row r="55">
          <cell r="C55" t="str">
            <v>63172</v>
          </cell>
        </row>
      </sheetData>
      <sheetData sheetId="22">
        <row r="55">
          <cell r="C55" t="str">
            <v>63172</v>
          </cell>
        </row>
      </sheetData>
      <sheetData sheetId="23">
        <row r="55">
          <cell r="C55" t="str">
            <v>63172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 refreshError="1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88">
          <cell r="B88" t="str">
            <v>п</v>
          </cell>
        </row>
        <row r="89">
          <cell r="B89" t="str">
            <v>рд</v>
          </cell>
        </row>
        <row r="90">
          <cell r="B90" t="str">
            <v>рп</v>
          </cell>
        </row>
        <row r="102">
          <cell r="B102" t="str">
            <v>Б. З. Левин</v>
          </cell>
        </row>
        <row r="103">
          <cell r="B103" t="str">
            <v>Н. И. Юнов</v>
          </cell>
        </row>
        <row r="104">
          <cell r="B104" t="str">
            <v>В. А. Захарчук</v>
          </cell>
        </row>
      </sheetData>
      <sheetData sheetId="2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0">
          <cell r="B10">
            <v>4.28</v>
          </cell>
        </row>
        <row r="11">
          <cell r="B11">
            <v>3.92</v>
          </cell>
        </row>
        <row r="13">
          <cell r="B13">
            <v>8.42</v>
          </cell>
        </row>
        <row r="14">
          <cell r="B14">
            <v>13.93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  <sheetName val="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База"/>
      <sheetName val="Полигон - ИЭИ "/>
      <sheetName val="Ком"/>
      <sheetName val="АСУ-линия-1"/>
      <sheetName val="ТЗ АСУ-1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#ССЫЛКА"/>
      <sheetName val="СМ_x000b__x0011__x0012__x000c__x0011__x0011__x0011__x0011__x0011__x0011_"/>
      <sheetName val="2-stage"/>
      <sheetName val="Объем работ"/>
      <sheetName val="MararashAA"/>
      <sheetName val="ПРОЦЕНТЫ"/>
      <sheetName val="Бл.электр."/>
      <sheetName val="ИД СМ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Данные_для_расчёта_сметы1"/>
      <sheetName val="свод_21"/>
      <sheetName val="свод_31"/>
      <sheetName val="Зап-3-_СЦБ1"/>
      <sheetName val="Коэфф1_1"/>
      <sheetName val="Прайс_лист1"/>
      <sheetName val="Справочные_данные"/>
      <sheetName val="Амур_ДОН1"/>
      <sheetName val="кп_ГК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1"/>
      <sheetName val="К_рын1"/>
      <sheetName val="Сводная_смета1"/>
      <sheetName val="к_84-к_831"/>
      <sheetName val="СМЕТА_проект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13_1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"/>
      <sheetName val="КП_к_ГК"/>
      <sheetName val="Смета_11"/>
      <sheetName val="Таблица_2"/>
      <sheetName val="смета_2_проект__работы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1"/>
      <sheetName val="отчет_эл_эн__20001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1"/>
      <sheetName val="ПСБ_-_ОЭ1"/>
      <sheetName val="Смета_21"/>
      <sheetName val="СметаСводная_1_оч1"/>
      <sheetName val="Перечень_Заказчиков1"/>
      <sheetName val="Капитальные_затраты1"/>
      <sheetName val="Opex_personnel_(Term_facs)1"/>
      <sheetName val="КП_(2)1"/>
      <sheetName val="2_2_1"/>
      <sheetName val="6_3"/>
      <sheetName val="6_7"/>
      <sheetName val="6_3_1_3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1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1"/>
      <sheetName val="таблица_руко_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Справочные_данные1"/>
      <sheetName val="Коэфф1_2"/>
      <sheetName val="Прайс_лист2"/>
      <sheetName val="Амур_ДОН2"/>
      <sheetName val="кп_ГК1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1_32"/>
      <sheetName val="К_рын2"/>
      <sheetName val="Сводная_смета2"/>
      <sheetName val="к_84-к_832"/>
      <sheetName val="СМЕТА_проект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13_1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2"/>
      <sheetName val="отчет_эл_эн__20002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2"/>
      <sheetName val="ПСБ_-_ОЭ2"/>
      <sheetName val="Смета_22"/>
      <sheetName val="СметаСводная_1_оч2"/>
      <sheetName val="Перечень_Заказчиков2"/>
      <sheetName val="Капитальные_затраты2"/>
      <sheetName val="Opex_personnel_(Term_facs)2"/>
      <sheetName val="КП_(2)2"/>
      <sheetName val="2_2_2"/>
      <sheetName val="6_31"/>
      <sheetName val="6_71"/>
      <sheetName val="6_3_1_31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2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ГАЗ_камаз"/>
      <sheetName val="#ССЫЛКА"/>
      <sheetName val="проектные рол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 refreshError="1"/>
      <sheetData sheetId="1068" refreshError="1"/>
      <sheetData sheetId="106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Упр"/>
      <sheetName val="ц_1991"/>
      <sheetName val="информация"/>
      <sheetName val="РС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  <sheetName val="СПЕЦИФИКАЦИЯ"/>
      <sheetName val="Тестовый"/>
      <sheetName val="Настройки"/>
      <sheetName val="Настройка"/>
      <sheetName val="Расчет 2"/>
      <sheetName val="Смета №1"/>
      <sheetName val="3.1"/>
      <sheetName val="Смета 2"/>
      <sheetName val="№5 СУБ Инж защ"/>
      <sheetName val="кап.ремонт"/>
      <sheetName val="Командировочные"/>
      <sheetName val="р_Волхов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Б_Сат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Коэфф1_"/>
      <sheetName val="Прайс_лист"/>
      <sheetName val="Данные_для_расчёта_сметы1"/>
      <sheetName val="К_рын"/>
      <sheetName val="Сводная_смета1"/>
      <sheetName val="свод_21"/>
      <sheetName val="СметаСводная_Рыб1"/>
      <sheetName val="См_1_наруж_водопровод1"/>
      <sheetName val="СметаСводная_Колпино"/>
      <sheetName val="Лист_опроса"/>
      <sheetName val="к_84-к_83"/>
      <sheetName val="HP_и_оргтехника"/>
      <sheetName val="Зап-3-_СЦБ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вод_31"/>
      <sheetName val="Кл-р_SysTel1"/>
      <sheetName val="КП_Прим_(3)1"/>
      <sheetName val="1_31"/>
      <sheetName val="ПСП_1"/>
      <sheetName val="Пример_расчета1"/>
      <sheetName val="СМЕТА_проект1"/>
      <sheetName val="Разработка_проекта1"/>
      <sheetName val="Смета_1свод"/>
      <sheetName val="СметаСводная_снег"/>
      <sheetName val="13_1"/>
      <sheetName val="1_2_1-Проект"/>
      <sheetName val="КП_к_снег_Рыбинская"/>
      <sheetName val="СметаСводная_павильон"/>
      <sheetName val="КП_Мак"/>
      <sheetName val="Данные1кв_1"/>
      <sheetName val="Коэф_КВ1"/>
      <sheetName val="6_52-свод1"/>
      <sheetName val="КП_НовоКов"/>
      <sheetName val="Калплан_Кра"/>
      <sheetName val="изыскания_2"/>
      <sheetName val="КП_к_ГК"/>
      <sheetName val="Прибыль_опл"/>
      <sheetName val="Амур_ДОН"/>
      <sheetName val="Opex_personnel_(Term_facs)"/>
      <sheetName val="КП_(2)"/>
      <sheetName val="Ачинский_НПЗ"/>
      <sheetName val="Кал_план_Жукова_даты_-_не_надо"/>
      <sheetName val="смета_СИД"/>
      <sheetName val="ПДР_ООО_&quot;Юкос_ФБЦ&quot;"/>
      <sheetName val="Объемы_работ_по_ПВ"/>
      <sheetName val="исходные_данные"/>
      <sheetName val="расчетные_таблицы"/>
      <sheetName val="См3_СЦБ-зап"/>
      <sheetName val="в_работу"/>
      <sheetName val="Капитальные_затраты"/>
      <sheetName val="Свод_объем"/>
      <sheetName val="Дополнительные_параметры"/>
      <sheetName val="Приложение_2"/>
      <sheetName val="Переменные_и_константы"/>
      <sheetName val="Хаттон_90_90_Femco"/>
      <sheetName val="СметаСводная_1_оч"/>
      <sheetName val="Общая_часть"/>
      <sheetName val="УП__2004"/>
      <sheetName val="БП_НОВЫЙ"/>
      <sheetName val="База_Геодезия"/>
      <sheetName val="База_Геология"/>
      <sheetName val="5_1"/>
      <sheetName val="3_1_ТХ"/>
      <sheetName val="Дополнительные_пара"/>
      <sheetName val="Курс_доллара"/>
      <sheetName val="р_Волхов2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Б_Сат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Данные_для_расчёта_сметы2"/>
      <sheetName val="свод_32"/>
      <sheetName val="ПСП_2"/>
      <sheetName val="Пример_расчета2"/>
      <sheetName val="свод_22"/>
      <sheetName val="СМЕТА_проект2"/>
      <sheetName val="Сводная_смета2"/>
      <sheetName val="Разработка_проекта2"/>
      <sheetName val="См_1_наруж_водопровод2"/>
      <sheetName val="Кл-р_SysTel2"/>
      <sheetName val="КП_Прим_(3)2"/>
      <sheetName val="1_32"/>
      <sheetName val="СметаСводная_Рыб2"/>
      <sheetName val="1_2_1-Проект1"/>
      <sheetName val="КП_к_снег_Рыбинская1"/>
      <sheetName val="Лист_опроса1"/>
      <sheetName val="к_84-к_831"/>
      <sheetName val="Коэфф1_1"/>
      <sheetName val="Прайс_лист1"/>
      <sheetName val="HP_и_оргтехника1"/>
      <sheetName val="Зап-3-_СЦБ1"/>
      <sheetName val="СметаСводная_Колпино1"/>
      <sheetName val="СметаСводная_павильон1"/>
      <sheetName val="КП_Мак1"/>
      <sheetName val="Данные1кв_2"/>
      <sheetName val="Коэф_КВ2"/>
      <sheetName val="6_52-свод2"/>
      <sheetName val="КП_НовоКов1"/>
      <sheetName val="Калплан_Кра1"/>
      <sheetName val="изыскания_21"/>
      <sheetName val="КП_к_ГК1"/>
      <sheetName val="Прибыль_опл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К_рын1"/>
      <sheetName val="Смета_1свод1"/>
      <sheetName val="СметаСводная_снег1"/>
      <sheetName val="13_11"/>
      <sheetName val="Амур_ДОН1"/>
      <sheetName val="Opex_personnel_(Term_facs)1"/>
      <sheetName val="КП_(2)1"/>
      <sheetName val="Ачинский_НПЗ1"/>
      <sheetName val="Кал_план_Жукова_даты_-_не_надо1"/>
      <sheetName val="смета_СИД1"/>
      <sheetName val="ПДР_ООО_&quot;Юкос_ФБЦ&quot;1"/>
      <sheetName val="Общие"/>
      <sheetName val="отчет эл_эн  2000"/>
      <sheetName val="списки"/>
      <sheetName val="Исх"/>
      <sheetName val="Кал.план Жукова даты - не на/_x0000_"/>
      <sheetName val="Кал.план Жукова даты - не на/"/>
      <sheetName val="Таблица 4 АСУТП"/>
      <sheetName val="Справочные данные"/>
      <sheetName val="2003г."/>
      <sheetName val="расчет вязкости"/>
      <sheetName val="СНГ"/>
      <sheetName val="Курс $"/>
      <sheetName val="Ф3П"/>
      <sheetName val="Ф2П"/>
      <sheetName val="Дог_рас"/>
      <sheetName val="КП_СС"/>
      <sheetName val="СметаЗатрат"/>
      <sheetName val="мат"/>
      <sheetName val="выборка на22 июня"/>
      <sheetName val="Лист3"/>
      <sheetName val="Дополнительные пара_x0005__xde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/>
      <sheetData sheetId="72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1155"/>
      <sheetName val="3труба (П)"/>
      <sheetName val="Объемы работ по ПВ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  <sheetName val="смета СИД"/>
      <sheetName val="СметаСводная снег"/>
      <sheetName val="data"/>
      <sheetName val="СмРучБур"/>
      <sheetName val="База Геология"/>
      <sheetName val="ПД"/>
      <sheetName val="РД"/>
      <sheetName val="Тестовый"/>
      <sheetName val="отчет эл_эн  2000"/>
      <sheetName val="СС"/>
      <sheetName val="КП к ГК"/>
      <sheetName val="Journals"/>
      <sheetName val="Исходные"/>
      <sheetName val="НМЦ"/>
      <sheetName val="Расчет"/>
      <sheetName val="Св"/>
      <sheetName val="см1-И Геод"/>
      <sheetName val="см2-И Геол"/>
      <sheetName val="2.1-И Геоф"/>
      <sheetName val="см3-И Гидромет"/>
      <sheetName val="см.4-И Экол"/>
      <sheetName val="ППО"/>
      <sheetName val="ТХ"/>
      <sheetName val="ЭЧ"/>
      <sheetName val="МПСА"/>
      <sheetName val="СДКУ "/>
      <sheetName val="СОИ"/>
      <sheetName val="пож.сигн."/>
      <sheetName val="Строители"/>
      <sheetName val="Рек"/>
      <sheetName val="Генплан"/>
      <sheetName val="ГО и ЧС"/>
      <sheetName val="ПЗС"/>
      <sheetName val="ОЛ"/>
      <sheetName val="ОБЭ"/>
      <sheetName val="ДПБ"/>
      <sheetName val="Согл.Ави"/>
      <sheetName val="ГГЭ"/>
      <sheetName val="ИГДИ В3 2019"/>
      <sheetName val="Геол"/>
      <sheetName val="Геоф"/>
      <sheetName val="ДПБ-5"/>
      <sheetName val="КП_к_снег_Рыбинская1"/>
      <sheetName val="Калплан_1"/>
      <sheetName val="СметаСводная_Рыб1"/>
      <sheetName val="См1_ТопоГео__(планшеты)1"/>
      <sheetName val="Смета2_Инвентариз1"/>
      <sheetName val="Смета3_геология1"/>
      <sheetName val="смета4__Дор_работы_1"/>
      <sheetName val="Смета5_-_Сети1"/>
      <sheetName val="См6_Расчет_Трансп_схемы1"/>
      <sheetName val="Смета6а_технология1"/>
      <sheetName val="См7_ГО_и_ЧС1"/>
      <sheetName val="см8_экспресс-оценка1"/>
      <sheetName val="свод_3"/>
      <sheetName val="1_3"/>
      <sheetName val="свод_2"/>
      <sheetName val="Данные_для_расчёта_сметы"/>
      <sheetName val="См_1_наруж_водопровод"/>
      <sheetName val="СметаСводная_павильон"/>
      <sheetName val="Калплан_Кра"/>
      <sheetName val="Пример_расчета"/>
      <sheetName val="Дополнительные_параметры"/>
      <sheetName val="р_Волхов"/>
      <sheetName val="изыскания_2"/>
      <sheetName val="Б_Сатка"/>
      <sheetName val="Исполнение_по_оборуд_"/>
      <sheetName val="исходные_данные"/>
      <sheetName val="расчетные_таблицы"/>
      <sheetName val="Ачинский_НПЗ"/>
      <sheetName val="смета_СИД"/>
      <sheetName val="К_рын"/>
      <sheetName val="Сводная_смета"/>
      <sheetName val="СметаСводная_снег"/>
      <sheetName val="Курсы"/>
      <sheetName val="обновление"/>
      <sheetName val="табл38-7"/>
      <sheetName val="смета 1"/>
      <sheetName val="Прямые расходы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</sheetData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  <sheetName val="топография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  <sheetName val="топография"/>
    </sheetNames>
    <sheetDataSet>
      <sheetData sheetId="0" refreshError="1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9">
          <cell r="K39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I квартал 2010 года</v>
          </cell>
        </row>
        <row r="5"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>
            <v>0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>
            <v>0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>
            <v>0</v>
          </cell>
        </row>
        <row r="72">
          <cell r="A72">
            <v>0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>
            <v>0</v>
          </cell>
        </row>
        <row r="127">
          <cell r="B127">
            <v>0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>
        <row r="5">
          <cell r="A5" t="str">
            <v>Таблица 4, п.1.1</v>
          </cell>
        </row>
      </sheetData>
      <sheetData sheetId="16" refreshError="1"/>
      <sheetData sheetId="17"/>
      <sheetData sheetId="18"/>
      <sheetData sheetId="1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мета проект"/>
      <sheetName val="Сводная смета"/>
      <sheetName val="Сводная "/>
      <sheetName val="СметаСводная кол"/>
      <sheetName val="сводная"/>
      <sheetName val="D"/>
      <sheetName val="Коэфф1."/>
      <sheetName val="Справочники"/>
      <sheetName val="СВОД"/>
      <sheetName val="Смета 5 ред.3"/>
      <sheetName val="ПД"/>
      <sheetName val="id"/>
      <sheetName val="Смета1"/>
      <sheetName val="ц_1991"/>
      <sheetName val="ид"/>
      <sheetName val="Const"/>
      <sheetName val=" Оборудование  end"/>
      <sheetName val="Курсы"/>
      <sheetName val="пример расчета"/>
      <sheetName val="счет-фактура"/>
      <sheetName val="КП_к_ГК1"/>
      <sheetName val="Калплан_Вер1"/>
      <sheetName val="СметаСводная_Колпино1"/>
      <sheetName val="СмТопоГео__(планшеты)1"/>
      <sheetName val="Смета2_1"/>
      <sheetName val="См_эколог_изыск_Вит1"/>
      <sheetName val="Смета_геология_Вит1"/>
      <sheetName val="Смета_5_ОВОС1"/>
      <sheetName val="смета6__Дор_работыКолпино1"/>
      <sheetName val="Смета7_-_СетиКолпино1"/>
      <sheetName val="См8_Расчет_Трансп_схемы1"/>
      <sheetName val="Смета8а_технология1"/>
      <sheetName val="См9_ГО_и_ЧС1"/>
      <sheetName val="см10_экспресс-оценка1"/>
      <sheetName val="свод_2"/>
      <sheetName val="Ачинский_НПЗ"/>
      <sheetName val="См3_СЦБ-зап"/>
      <sheetName val="Данные_для_расчёта_сметы"/>
      <sheetName val="Зап-3-_СЦБ"/>
      <sheetName val="См_1_наруж_водопровод"/>
      <sheetName val="Переменные_и_константы"/>
      <sheetName val="СметаСводная_Рыб"/>
      <sheetName val="изыскания_2"/>
      <sheetName val="Смета_1свод"/>
      <sheetName val="исх_данные"/>
      <sheetName val="КП_к_снег_Рыбинская"/>
      <sheetName val="р_Волхов"/>
      <sheetName val="Калплан_Кра"/>
      <sheetName val="1_3"/>
      <sheetName val="КП_Прим_(3)"/>
      <sheetName val="Записка_СЦБ"/>
      <sheetName val="3труба_(П)"/>
      <sheetName val="Дог_цена"/>
      <sheetName val="Геодезия-1_1"/>
      <sheetName val="Сводная_смета"/>
      <sheetName val="Сводная_"/>
      <sheetName val="СМЕТА_проект"/>
      <sheetName val="Коэфф1_"/>
      <sheetName val="СметаСводная_кол"/>
      <sheetName val="сср"/>
      <sheetName val="пдр"/>
      <sheetName val="Дог_рас"/>
      <sheetName val="Лист опроса"/>
    </sheetNames>
    <sheetDataSet>
      <sheetData sheetId="0"/>
      <sheetData sheetId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  <sheetName val="граф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анфосс"/>
      <sheetName val="Диалог1"/>
      <sheetName val="Отопление"/>
      <sheetName val="Вентиляция"/>
      <sheetName val="РасходГВС"/>
      <sheetName val="Теплообменник"/>
      <sheetName val="Прайсы"/>
      <sheetName val="DNew"/>
      <sheetName val="Датчик"/>
      <sheetName val="Лист1"/>
      <sheetName val="Данные"/>
      <sheetName val="Клапан"/>
      <sheetName val="Регулятор"/>
      <sheetName val="КлеммнаяПанель"/>
      <sheetName val="Поставщик"/>
      <sheetName val="ШаровойД"/>
      <sheetName val="error"/>
      <sheetName val="Спецификация ТП"/>
      <sheetName val="Сборка"/>
      <sheetName val="Щит управления"/>
      <sheetName val="Теплосчётчики"/>
      <sheetName val="Счётчики ГВС"/>
      <sheetName val="Водосчётчики"/>
      <sheetName val="Манометры"/>
      <sheetName val="Термометры"/>
      <sheetName val="Крамер"/>
      <sheetName val="Zilmet"/>
      <sheetName val="ВыборБака"/>
      <sheetName val="Zilmet (2)"/>
      <sheetName val="СИММ"/>
      <sheetName val="Альфа Лаваль"/>
      <sheetName val="Насос"/>
      <sheetName val="Грундфос"/>
      <sheetName val="Броен"/>
      <sheetName val="Веста"/>
      <sheetName val="Обр_Клапан"/>
      <sheetName val="Фильтр"/>
    </sheetNames>
    <sheetDataSet>
      <sheetData sheetId="0">
        <row r="61">
          <cell r="D61" t="str">
            <v>AMV 10</v>
          </cell>
        </row>
        <row r="62">
          <cell r="D62" t="str">
            <v>AMV 20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  <sheetName val="свод 2"/>
      <sheetName val="Лист1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  <sheetName val="4"/>
      <sheetName val="Лист опроса"/>
      <sheetName val="Сводная смета"/>
      <sheetName val="Дог цена"/>
      <sheetName val="ИГ1"/>
      <sheetName val="Курс доллара"/>
      <sheetName val=" Оборудование  end"/>
      <sheetName val="Коэф"/>
      <sheetName val="КП к снег Рыбинская"/>
      <sheetName val="списки"/>
      <sheetName val="Поставка"/>
      <sheetName val="Расчет работы"/>
      <sheetName val="свод"/>
      <sheetName val="СП"/>
      <sheetName val="Коэффициенты"/>
      <sheetName val=""/>
      <sheetName val="ПДР"/>
      <sheetName val="lucent"/>
      <sheetName val="приложение 2"/>
      <sheetName val="Свод объем"/>
      <sheetName val="Калплан_Кра1"/>
      <sheetName val="КП_кра1"/>
      <sheetName val="Смета1_топо_Кра1"/>
      <sheetName val="Смета2_Инвентариз_Кра1"/>
      <sheetName val="Смета3геология_Кра1"/>
      <sheetName val="см4_Оценка_Кра1"/>
      <sheetName val="См5_дороги1"/>
      <sheetName val="6Кр_линии1"/>
      <sheetName val="7Сети_ТВК,_кабели1"/>
      <sheetName val="См8_эколог_изыск1"/>
      <sheetName val="Смета9регламент_с_0,2931"/>
      <sheetName val="См10__ГО_и_ЧС1"/>
      <sheetName val="смета11конк_докум1"/>
      <sheetName val="Смета12транс_потоки_1"/>
      <sheetName val="Смета13_Новые_технологии1"/>
      <sheetName val="СметаСводная_Колпино"/>
      <sheetName val="свод_2"/>
      <sheetName val="СметаСводная_1_оч"/>
      <sheetName val="Общая_часть"/>
      <sheetName val="См3_СЦБ-зап"/>
      <sheetName val="Данные_для_расчёта_сметы"/>
      <sheetName val="Ачинский_НПЗ"/>
      <sheetName val="СметаСводная_павильон"/>
      <sheetName val="СметаСводная_снег"/>
      <sheetName val="ст_ГТМ"/>
      <sheetName val="КП_к_ГК"/>
      <sheetName val="изыскания_2"/>
      <sheetName val="СметаСводная_Рыб"/>
      <sheetName val="1_1_"/>
      <sheetName val="1_3"/>
      <sheetName val="Зап-3-_СЦБ"/>
      <sheetName val="Справочные_данные"/>
      <sheetName val="См_1_наруж_водопровод"/>
      <sheetName val="КП_Прим_(3)"/>
      <sheetName val="смета_СИД"/>
      <sheetName val="Сводная_смета"/>
      <sheetName val="Лист_опроса"/>
      <sheetName val="Дог_цена"/>
      <sheetName val="Коэфф1."/>
      <sheetName val="Main"/>
      <sheetName val="Параметры"/>
      <sheetName val="Курс_доллара"/>
      <sheetName val="_Оборудование__end"/>
      <sheetName val="КП_к_снег_Рыбинская"/>
      <sheetName val="Смета_5_ред_3"/>
      <sheetName val="Journals"/>
      <sheetName val="Реестр"/>
    </sheetNames>
    <sheetDataSet>
      <sheetData sheetId="0"/>
      <sheetData sheetId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/>
      <sheetData sheetId="96" refreshError="1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  <sheetName val="12"/>
      <sheetName val="выборка заказчик"/>
      <sheetName val="спр1"/>
      <sheetName val="рбп"/>
      <sheetName val="DATA"/>
      <sheetName val="Общ"/>
      <sheetName val="ЛЧ Р"/>
      <sheetName val="шаблон"/>
      <sheetName val="смета проект"/>
      <sheetName val="терм.обез"/>
      <sheetName val="оборуд_1"/>
      <sheetName val="Расчет_ССР"/>
      <sheetName val="(свод)"/>
      <sheetName val="химреаг."/>
      <sheetName val="ИД"/>
      <sheetName val="спецификация"/>
      <sheetName val="Списки"/>
      <sheetName val="Ресурсы"/>
      <sheetName val="Объекты"/>
      <sheetName val="исх-данные"/>
      <sheetName val="объемы"/>
      <sheetName val="D"/>
      <sheetName val="ЛС_РЕС"/>
      <sheetName val="Условия прокладки"/>
      <sheetName val="Ограничения шаблон"/>
      <sheetName val="Ачинский НПЗ"/>
      <sheetName val="материалы_заказчик"/>
      <sheetName val="оборудование "/>
      <sheetName val="Ф 4_и  "/>
      <sheetName val="Ф 6_и "/>
      <sheetName val="ф 7_и"/>
      <sheetName val="раб_ 2009"/>
      <sheetName val="_св раб 2009"/>
      <sheetName val="_маш_ 2009"/>
      <sheetName val="_св маш2009"/>
      <sheetName val="рем_раб_ 2009 "/>
      <sheetName val="_св рем_раб 2009 "/>
      <sheetName val="_водитель 2009"/>
      <sheetName val="400052_ Автосамосвал 10т_09"/>
      <sheetName val="Бульдозер 96 кВт др _09"/>
      <sheetName val="трансп_"/>
      <sheetName val="форма 6"/>
      <sheetName val="Ф 1_и"/>
      <sheetName val="Ф 2_и "/>
      <sheetName val="Ф 3_и"/>
      <sheetName val="РС"/>
      <sheetName val="XLR_NoRangeSheet"/>
      <sheetName val="СметаСводная_Рыб"/>
      <sheetName val="BACT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>
        <row r="2">
          <cell r="A2">
            <v>25</v>
          </cell>
        </row>
      </sheetData>
      <sheetData sheetId="33">
        <row r="2">
          <cell r="A2">
            <v>25</v>
          </cell>
        </row>
      </sheetData>
      <sheetData sheetId="34">
        <row r="2">
          <cell r="A2">
            <v>25</v>
          </cell>
        </row>
      </sheetData>
      <sheetData sheetId="35">
        <row r="2">
          <cell r="A2">
            <v>25</v>
          </cell>
        </row>
      </sheetData>
      <sheetData sheetId="36">
        <row r="2">
          <cell r="A2">
            <v>25</v>
          </cell>
        </row>
      </sheetData>
      <sheetData sheetId="37">
        <row r="2">
          <cell r="A2">
            <v>25</v>
          </cell>
        </row>
      </sheetData>
      <sheetData sheetId="38">
        <row r="2">
          <cell r="A2">
            <v>25</v>
          </cell>
        </row>
      </sheetData>
      <sheetData sheetId="39">
        <row r="2">
          <cell r="A2">
            <v>25</v>
          </cell>
        </row>
      </sheetData>
      <sheetData sheetId="40" refreshError="1"/>
      <sheetData sheetId="41" refreshError="1"/>
      <sheetData sheetId="42" refreshError="1"/>
      <sheetData sheetId="43" refreshError="1"/>
      <sheetData sheetId="44">
        <row r="2">
          <cell r="A2">
            <v>25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Ачинский НПЗ"/>
      <sheetName val="Вспомогательный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OCK1"/>
      <sheetName val="Амур ДОН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Opex personnel (Term facs)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в работу"/>
      <sheetName val="Прибыль опл"/>
      <sheetName val="трансформация1"/>
      <sheetName val="breakdown"/>
      <sheetName val="Destination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Об-15"/>
      <sheetName val="СС"/>
      <sheetName val="Объемы работ по ПВ"/>
      <sheetName val="мсн"/>
      <sheetName val="Настройки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  <sheetName val="РС"/>
      <sheetName val="См3 СЦБ-зап"/>
      <sheetName val="Хаттон 90.90 Femco"/>
      <sheetName val="ЛЧ"/>
      <sheetName val="ПД"/>
      <sheetName val="Leistungsakt"/>
      <sheetName val="Настройка"/>
      <sheetName val="BACT"/>
      <sheetName val="База Геодезия"/>
      <sheetName val="База Геология"/>
      <sheetName val="6"/>
      <sheetName val="5.1"/>
      <sheetName val=""/>
      <sheetName val="Расчет 2"/>
      <sheetName val="Смета №1"/>
      <sheetName val="Исходные"/>
      <sheetName val="СметаСводная 1 оч"/>
      <sheetName val="Общая часть"/>
      <sheetName val="ОПС"/>
      <sheetName val="Тестовый"/>
      <sheetName val="3.1"/>
      <sheetName val="К"/>
      <sheetName val="Курс доллара"/>
      <sheetName val="Смета 2"/>
      <sheetName val="3.1 ТХ"/>
      <sheetName val="Табл38-7"/>
      <sheetName val="БП НОВЫЙ"/>
      <sheetName val="№5 СУБ Инж защ"/>
      <sheetName val="2003г."/>
      <sheetName val="Справочные данные"/>
      <sheetName val="Base"/>
      <sheetName val="ОДД (стр-во+экспл.)"/>
      <sheetName val="Расч(подряд)"/>
      <sheetName val="р_Волхов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Б_Сат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Данные_для_расчёта_сметы1"/>
      <sheetName val="свод_31"/>
      <sheetName val="ПСП_1"/>
      <sheetName val="Прибыль_опл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мер_расчета1"/>
      <sheetName val="свод_21"/>
      <sheetName val="СМЕТА_проект1"/>
      <sheetName val="Сводная_смета1"/>
      <sheetName val="Разработка_проекта1"/>
      <sheetName val="См_1_наруж_водопровод1"/>
      <sheetName val="Кл-р_SysTel1"/>
      <sheetName val="КП_Прим_(3)1"/>
      <sheetName val="1_31"/>
      <sheetName val="СметаСводная_Рыб1"/>
      <sheetName val="1_2_1-Проект"/>
      <sheetName val="КП_к_снег_Рыбинская"/>
      <sheetName val="Лист_опроса"/>
      <sheetName val="к_84-к_83"/>
      <sheetName val="Коэфф1_"/>
      <sheetName val="Прайс_лист"/>
      <sheetName val="HP_и_оргтехника"/>
      <sheetName val="Зап-3-_СЦБ"/>
      <sheetName val="СметаСводная_Колпино"/>
      <sheetName val="СметаСводная_павильон"/>
      <sheetName val="13_1"/>
      <sheetName val="КП_Мак"/>
      <sheetName val="Амур_ДОН"/>
      <sheetName val="Opex_personnel_(Term_facs)"/>
      <sheetName val="КП_(2)"/>
      <sheetName val="ПДР_ООО_&quot;Юкос_ФБЦ&quot;"/>
      <sheetName val="исходные_данные"/>
      <sheetName val="расчетные_таблицы"/>
      <sheetName val="в_работу"/>
      <sheetName val="КП_НовоКов"/>
      <sheetName val="Калплан_Кра"/>
      <sheetName val="изыскания_2"/>
      <sheetName val="КП_к_ГК"/>
      <sheetName val="Кал_план_Жукова_даты_-_не_надо"/>
      <sheetName val="смета_СИД"/>
      <sheetName val="Данные1кв_1"/>
      <sheetName val="Коэф_КВ1"/>
      <sheetName val="6_52-свод1"/>
      <sheetName val="Ачинский_НПЗ"/>
      <sheetName val="Объемы_работ_по_ПВ"/>
      <sheetName val="Смета_1свод"/>
      <sheetName val="СметаСводная_снег"/>
      <sheetName val="К_рын"/>
      <sheetName val="Капитальные_затраты"/>
      <sheetName val="Свод_объем"/>
      <sheetName val="Дополнительные_параметры"/>
      <sheetName val="Приложение_2"/>
      <sheetName val="Переменные_и_константы"/>
      <sheetName val="УП__2004"/>
      <sheetName val="Книга1"/>
      <sheetName val="расчет вязкости"/>
      <sheetName val="СПЕЦИФИКАЦИЯ"/>
      <sheetName val="кап.ремонт"/>
      <sheetName val="геолог"/>
      <sheetName val="Лист3"/>
      <sheetName val="Ф3П"/>
      <sheetName val="Ф2П"/>
      <sheetName val="Дог_рас"/>
      <sheetName val="КП_СС"/>
      <sheetName val="темп"/>
      <sheetName val="база на 21-04-08"/>
      <sheetName val="Дополнительные пара_x0000__x0000__x0005__x0000__xde00_"/>
      <sheetName val="СНГ"/>
      <sheetName val="Курс $"/>
      <sheetName val="СметаЗатрат"/>
      <sheetName val="ИДвалка"/>
      <sheetName val="мат"/>
      <sheetName val="отчет эл_эн  2000"/>
      <sheetName val="мобдемо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топография"/>
      <sheetName val="свод 2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эл.химз."/>
      <sheetName val="Дог_рас"/>
      <sheetName val="Дог цена"/>
      <sheetName val="Акт выбора"/>
      <sheetName val="КП_Мак1"/>
      <sheetName val="См1ои_ТопоГео__(планшеты)1"/>
      <sheetName val="Смета2ои_ИГИ_ОИ1"/>
      <sheetName val="Смета3ои_Гидрограф_мак1"/>
      <sheetName val="См4_оигеол_мак1"/>
      <sheetName val="См5ои_эколог_мак1"/>
      <sheetName val="смета6_ои_дор_работы_мак1"/>
      <sheetName val="См7ои_мосты1"/>
      <sheetName val="см_8ОИ_сети1"/>
      <sheetName val="Смета9_ОВОС_Мак1"/>
      <sheetName val="см10_ои_Водопонижение_и_дренаж1"/>
      <sheetName val="См11ои_транс_потоки_мак1"/>
      <sheetName val="см12ои_Оценка_мак1"/>
      <sheetName val="См_13ои_ГО_и_ЧС1"/>
      <sheetName val="См1п_топо1"/>
      <sheetName val="Смета_3п_Инвент1"/>
      <sheetName val="Смета4п_геол_мак1"/>
      <sheetName val="См5п_Обслед_и_мероприятия_по_з1"/>
      <sheetName val="смета6п_дор_работы_мак1"/>
      <sheetName val="См7П_мосты1"/>
      <sheetName val="см_8П_сети1"/>
      <sheetName val="см9_п_Водопонижение_и_дре1"/>
      <sheetName val="См10п_транс_потоки_мак_1"/>
      <sheetName val="см11п_Оценка_мак1"/>
      <sheetName val="См_12п_ГО_и_ЧС1"/>
      <sheetName val="смета13_конк_докум1"/>
      <sheetName val="Курс_доллара"/>
      <sheetName val="Данные_для_расчёта_сметы"/>
      <sheetName val="Дополнительные_параметры"/>
      <sheetName val="свод_2"/>
      <sheetName val="См_1_наруж_водопровод"/>
      <sheetName val="СметаСводная_1_оч"/>
      <sheetName val="СметаСводная_Колпино"/>
      <sheetName val="ст_ГТМ"/>
      <sheetName val="Калплан_Кра"/>
      <sheetName val="смета_СИД"/>
      <sheetName val="Ачинский_НПЗ"/>
      <sheetName val="КП_Прим_(3)"/>
      <sheetName val="Общая_часть"/>
      <sheetName val="Курс_$"/>
      <sheetName val="КП_к_ГК"/>
      <sheetName val="Кал_план_Жукова_даты_-_не_надо"/>
      <sheetName val="Калплан_ОИ2_Макм_крестики"/>
      <sheetName val="Смета_терзем"/>
      <sheetName val="эл_химз_"/>
      <sheetName val="Дог_цена"/>
      <sheetName val="Обор"/>
      <sheetName val="пример расчета"/>
      <sheetName val="Акт_выбора"/>
      <sheetName val="id"/>
      <sheetName val="КП Лен-Зина"/>
    </sheetNames>
    <sheetDataSet>
      <sheetData sheetId="0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топография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  <sheetName val="Общая часть"/>
      <sheetName val="ЗП_ЮНГ"/>
      <sheetName val="Дог_рас"/>
      <sheetName val="Хаттон 90.90 Femco"/>
      <sheetName val="пдр"/>
      <sheetName val="Panduit"/>
      <sheetName val="зап-3- сцб"/>
      <sheetName val="Кал_план_Жукова_мес1"/>
      <sheetName val="Кал_план_Жукова_даты_-_не_надо1"/>
      <sheetName val="СметаСводная_1_оч1"/>
      <sheetName val="Смета1_Чеснович1"/>
      <sheetName val="Смета2_геология1"/>
      <sheetName val="См3_кадастр1"/>
      <sheetName val="Смета4_Зем1"/>
      <sheetName val="См5_дороги1"/>
      <sheetName val="6_Кр_линии1"/>
      <sheetName val="См7_мост1"/>
      <sheetName val="Сети8_1_оч1"/>
      <sheetName val="Смета9_регламент_с_0,3351"/>
      <sheetName val="Смета10_ООС1"/>
      <sheetName val="смета11_конк_докум1"/>
      <sheetName val="См12__ГО_и_ЧС1"/>
      <sheetName val="СметаСводная_снег"/>
      <sheetName val="свод_2"/>
      <sheetName val="Данные_для_расчёта_сметы"/>
      <sheetName val="См_1_наруж_водопровод"/>
      <sheetName val="СметаСводная_Колпино"/>
      <sheetName val="КП_Мак"/>
      <sheetName val="Калплан_Кра"/>
      <sheetName val="р_Волхов"/>
      <sheetName val="смета_СИД"/>
      <sheetName val="КП_Прим_(3)"/>
      <sheetName val="КП_к_ГК"/>
      <sheetName val="Смета_терзем"/>
      <sheetName val="эл_химз_"/>
      <sheetName val="Ачинский_НПЗ"/>
      <sheetName val="1_3"/>
      <sheetName val="Общая_часть"/>
      <sheetName val="Курс_доллара"/>
      <sheetName val="Дополнительные_параметры"/>
      <sheetName val="пдр ооо &quot;юкос фбц&quot;"/>
      <sheetName val="lim"/>
      <sheetName val="сводная лес угвэ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  <sheetName val="СметаСводная Колпино"/>
      <sheetName val="АЧ"/>
      <sheetName val="СметаСводная Рыб"/>
      <sheetName val="Лист1"/>
      <sheetName val="Panduit"/>
      <sheetName val="шаблон"/>
      <sheetName val="Калплан_ОИ2_Макм_крестики1"/>
      <sheetName val="КП_Мак-21"/>
      <sheetName val="См1ТопоГео__(планшеты)_Мичм1"/>
      <sheetName val="Смета2_инв_Мичм1"/>
      <sheetName val="см_3геол_арх_Мичманская1"/>
      <sheetName val="Смета_4ИГИ_Мичм1"/>
      <sheetName val="См_5эколог_изыск_Мичм1"/>
      <sheetName val="См6_дороги_Мичм1"/>
      <sheetName val="смета7_мост_Мичм1"/>
      <sheetName val="см_8_ОИ_сети_Мим1"/>
      <sheetName val="Смета9_ОВОС_Мичм1"/>
      <sheetName val="Смета_10_трансппот_Мичм1"/>
      <sheetName val="смета11_оценка_Мичм1"/>
      <sheetName val="См_12_ГОЧС_Мичм1"/>
      <sheetName val="См5ои_эколог_мак1"/>
      <sheetName val="Данные_для_расчёта_сметы"/>
      <sheetName val="СметаСводная_1_оч"/>
      <sheetName val="См_1_наруж_водопровод"/>
      <sheetName val="свод_2"/>
      <sheetName val="Смета_терзем"/>
      <sheetName val="Кал_план_Жукова_даты_-_не_надо"/>
      <sheetName val="КП_Мак"/>
      <sheetName val="смета_СИД"/>
      <sheetName val="свод_(2)"/>
      <sheetName val="эл_химз_"/>
      <sheetName val="КП_НовоКов"/>
      <sheetName val="р_Волхов"/>
      <sheetName val="КП_Прим_(3)"/>
      <sheetName val="Калплан_Кра"/>
      <sheetName val="Дополнительные_параметры"/>
      <sheetName val="график"/>
      <sheetName val="СметаСводная_Рыб"/>
      <sheetName val="смета проект"/>
      <sheetName val="хар_"/>
      <sheetName val="с1_"/>
    </sheetNames>
    <sheetDataSet>
      <sheetData sheetId="0"/>
      <sheetData sheetId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лужебная структура"/>
      <sheetName val="Титульный лист"/>
    </sheetNames>
    <sheetDataSet>
      <sheetData sheetId="0">
        <row r="34">
          <cell r="B34" t="str">
            <v>Тест ССР</v>
          </cell>
        </row>
        <row r="122">
          <cell r="B122" t="str">
            <v>0</v>
          </cell>
        </row>
        <row r="123">
          <cell r="B123" t="str">
            <v>0</v>
          </cell>
        </row>
        <row r="124">
          <cell r="B124" t="str">
            <v>0</v>
          </cell>
        </row>
        <row r="125">
          <cell r="B125" t="str">
            <v>951,21</v>
          </cell>
        </row>
        <row r="126">
          <cell r="B126" t="str">
            <v>846,31</v>
          </cell>
        </row>
      </sheetData>
      <sheetData sheetId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9 глава"/>
      <sheetName val="Ф-10(с оборуд)"/>
      <sheetName val="ЛЧ Р"/>
      <sheetName val="1,3 новая"/>
      <sheetName val="9_глава"/>
      <sheetName val="Ф-10(с_оборуд)"/>
      <sheetName val="ЛЧ_Р"/>
      <sheetName val="прил № 3 (2)"/>
      <sheetName val="Данные для расчёта сметы"/>
      <sheetName val="3 Сл.-структура затрат"/>
      <sheetName val="8 слайд-Структура ЭМиМ"/>
      <sheetName val="ЛС_РЕС"/>
      <sheetName val="6.2"/>
      <sheetName val="Медслужба"/>
      <sheetName val="РМУ"/>
      <sheetName val="УКиСР"/>
      <sheetName val="Дог цена"/>
      <sheetName val="Const"/>
      <sheetName val="Новый справочник БДР"/>
      <sheetName val="РС"/>
      <sheetName val="ks3"/>
      <sheetName val="ЛЧ"/>
      <sheetName val="топография"/>
      <sheetName val="9_глава1"/>
      <sheetName val="Ф-10(с_оборуд)1"/>
      <sheetName val="ЛЧ_Р1"/>
      <sheetName val="1,3_новая"/>
      <sheetName val="прил_№_3_(2)"/>
      <sheetName val="Данные_для_расчёта_сметы"/>
      <sheetName val="3_Сл_-структура_затрат"/>
      <sheetName val="8_слайд-Структура_ЭМиМ"/>
      <sheetName val="6_2"/>
      <sheetName val="Дог_цена"/>
      <sheetName val="смета"/>
      <sheetName val="BACT"/>
      <sheetName val="Имя"/>
      <sheetName val="мсн"/>
      <sheetName val="РС "/>
      <sheetName val="pk6020-1"/>
      <sheetName val="Акты"/>
      <sheetName val="ЛС_БИ"/>
      <sheetName val="ИД"/>
      <sheetName val="телемехан"/>
      <sheetName val="Курс доллара"/>
      <sheetName val="бдр"/>
      <sheetName val="Общ"/>
      <sheetName val="08_06_07_заказчик_"/>
      <sheetName val="Смета180"/>
      <sheetName val="СВОДКА развязка 1"/>
      <sheetName val="выборка на22 июня"/>
      <sheetName val="приложение № 32"/>
      <sheetName val="Расчет_БИ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  <sheetData sheetId="1" refreshError="1"/>
      <sheetData sheetId="2" refreshError="1"/>
      <sheetData sheetId="3" refreshError="1"/>
      <sheetData sheetId="4">
        <row r="11">
          <cell r="C11" t="str">
            <v xml:space="preserve">  Первоначальная расчистка от снега</v>
          </cell>
        </row>
      </sheetData>
      <sheetData sheetId="5">
        <row r="11">
          <cell r="C11" t="str">
            <v xml:space="preserve">  Первоначальная расчистка от снега</v>
          </cell>
        </row>
      </sheetData>
      <sheetData sheetId="6">
        <row r="11">
          <cell r="C11" t="str">
            <v xml:space="preserve">  Первоначальная расчистка от снега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11">
          <cell r="C11" t="str">
            <v xml:space="preserve">  Первоначальная расчистка от снега</v>
          </cell>
        </row>
      </sheetData>
      <sheetData sheetId="24">
        <row r="11">
          <cell r="C11" t="str">
            <v xml:space="preserve">  Первоначальная расчистка от снега</v>
          </cell>
        </row>
      </sheetData>
      <sheetData sheetId="25">
        <row r="11">
          <cell r="C11" t="str">
            <v xml:space="preserve">  Первоначальная расчистка от снега</v>
          </cell>
        </row>
      </sheetData>
      <sheetData sheetId="26">
        <row r="11">
          <cell r="C11" t="str">
            <v xml:space="preserve">  Первоначальная расчистка от снега</v>
          </cell>
        </row>
      </sheetData>
      <sheetData sheetId="27">
        <row r="11">
          <cell r="C11" t="str">
            <v xml:space="preserve">  Первоначальная расчистка от снега</v>
          </cell>
        </row>
      </sheetData>
      <sheetData sheetId="28">
        <row r="11">
          <cell r="C11" t="str">
            <v xml:space="preserve">  Первоначальная расчистка от снега</v>
          </cell>
        </row>
      </sheetData>
      <sheetData sheetId="29">
        <row r="11">
          <cell r="C11" t="str">
            <v xml:space="preserve">  Первоначальная расчистка от снега</v>
          </cell>
        </row>
      </sheetData>
      <sheetData sheetId="30">
        <row r="11">
          <cell r="C11" t="str">
            <v xml:space="preserve">  Первоначальная расчистка от снега</v>
          </cell>
        </row>
      </sheetData>
      <sheetData sheetId="31">
        <row r="11">
          <cell r="C11" t="str">
            <v xml:space="preserve">  Первоначальная расчистка от снега</v>
          </cell>
        </row>
      </sheetData>
      <sheetData sheetId="32">
        <row r="11">
          <cell r="C11" t="str">
            <v xml:space="preserve">  Первоначальная расчистка от снега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  <sheetName val="1.3"/>
      <sheetName val="матер."/>
      <sheetName val="см8"/>
      <sheetName val="Заполнение"/>
      <sheetName val="Прочее"/>
      <sheetName val="№1ИИ"/>
      <sheetName val="Объемы работ по ПВ"/>
      <sheetName val="1.1"/>
      <sheetName val="ПД"/>
      <sheetName val="Имя"/>
      <sheetName val="К.рын"/>
      <sheetName val="КП_НовоКов1"/>
      <sheetName val="Сводная_НовоКов1"/>
      <sheetName val="См_1_наруж_водопровод1"/>
      <sheetName val="См_2_наруж_канализация1"/>
      <sheetName val="См_3_внутр_сети1"/>
      <sheetName val="Смета4_геология_(архив)1"/>
      <sheetName val="См5_ТопоГео__(планшеты)1"/>
      <sheetName val="См6_эколог_изыск_1"/>
      <sheetName val="Смета7_регламент_с_0,2931"/>
      <sheetName val="Смета5_Чеснович1"/>
      <sheetName val="Смета4_НовоКов_геология1"/>
      <sheetName val="Данные_для_расчёта_сметы"/>
      <sheetName val="СметаСводная_1_оч"/>
      <sheetName val="КП_"/>
      <sheetName val="свод_2"/>
      <sheetName val="эл_химз_"/>
      <sheetName val="свод_(2)"/>
      <sheetName val="Калплан_ОИ2_Макм_крестики"/>
      <sheetName val="Смета_терзем"/>
      <sheetName val="р_Волхов"/>
      <sheetName val="3труба_(П)"/>
      <sheetName val="КП_Мак"/>
      <sheetName val="Кал_план_Жукова_даты_-_не_надо"/>
      <sheetName val="Дополнительные_параметры"/>
      <sheetName val="КП_Прим_(3)"/>
      <sheetName val="СметаСводная_Рыб"/>
      <sheetName val="смета_СИД"/>
      <sheetName val="свод_общ"/>
      <sheetName val="Хаттон_90_90_Femco"/>
      <sheetName val="1_2_"/>
      <sheetName val="1_3"/>
      <sheetName val="Смета_7"/>
      <sheetName val="шкаф"/>
      <sheetName val="коэфф1."/>
      <sheetName val="прайс лист"/>
      <sheetName val="СНГДУ"/>
      <sheetName val="бд"/>
      <sheetName val="пример расчета"/>
      <sheetName val="2. См2 инв"/>
      <sheetName val="Calc"/>
      <sheetName val="обновление"/>
      <sheetName val="цена"/>
      <sheetName val="product"/>
    </sheetNames>
    <sheetDataSet>
      <sheetData sheetId="0"/>
      <sheetData sheetId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8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Стр1По"/>
      <sheetName val="Коэф КВ"/>
      <sheetName val="Подрядчики"/>
      <sheetName val="Leistungsakt"/>
      <sheetName val="ЛЧ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влад-таблица"/>
      <sheetName val="х"/>
      <sheetName val="Ачинский НПЗ"/>
      <sheetName val="свод"/>
      <sheetName val="НДС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EKDEB90"/>
      <sheetName val="Стр1"/>
      <sheetName val="ИД"/>
      <sheetName val="январь"/>
      <sheetName val="Лист1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ПД"/>
      <sheetName val="Хаттон 90.90 Femco"/>
      <sheetName val="Кал.план Жукова даты - не надо"/>
      <sheetName val="См3 СЦБ-зап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  <sheetName val="5 Эксп "/>
      <sheetName val="геолог"/>
      <sheetName val="Данные_для_расчёта_сметы1"/>
      <sheetName val="Справочные данные"/>
      <sheetName val="СПЕЦИФИКАЦИЯ"/>
      <sheetName val="расчет вязкости"/>
      <sheetName val="2003г."/>
      <sheetName val="СметаЗатрат"/>
      <sheetName val="СНГ"/>
      <sheetName val="Курс $"/>
      <sheetName val="Дополнительные пара"/>
      <sheetName val="Ф3П"/>
      <sheetName val="Ф2П"/>
      <sheetName val="Дог_рас"/>
      <sheetName val="КП_СС"/>
      <sheetName val="Кал.план Жукова даты - не на/"/>
      <sheetName val="Лист3"/>
      <sheetName val="Эл-доп"/>
      <sheetName val="Электрика"/>
      <sheetName val="р_Волхов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Б_Сат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свод_21"/>
      <sheetName val="См_1_наруж_водопровод1"/>
      <sheetName val="СметаСводная_Рыб1"/>
      <sheetName val="СметаСводная_Колпино"/>
      <sheetName val="Ачинский_НПЗ"/>
      <sheetName val="Коэф_КВ1"/>
      <sheetName val="свод_31"/>
      <sheetName val="ПСП_1"/>
      <sheetName val="Пример_расчета1"/>
      <sheetName val="СМЕТА_проект1"/>
      <sheetName val="Сводная_смета1"/>
      <sheetName val="Разработка_проекта1"/>
      <sheetName val="Кл-р_SysTel1"/>
      <sheetName val="КП_Прим_(3)1"/>
      <sheetName val="1_31"/>
      <sheetName val="1_2_1-Проект"/>
      <sheetName val="КП_к_снег_Рыбинская"/>
      <sheetName val="Лист_опроса"/>
      <sheetName val="к_84-к_83"/>
      <sheetName val="Коэфф1_"/>
      <sheetName val="Прайс_лист"/>
      <sheetName val="HP_и_оргтехника"/>
      <sheetName val="Зап-3-_СЦБ"/>
      <sheetName val="СметаСводная_павильон"/>
      <sheetName val="КП_Мак"/>
      <sheetName val="Данные1кв_1"/>
      <sheetName val="6_52-свод1"/>
      <sheetName val="КП_НовоКов"/>
      <sheetName val="Калплан_Кра"/>
      <sheetName val="изыскания_2"/>
      <sheetName val="КП_к_ГК"/>
      <sheetName val="Прибыль_опл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Амур_ДОН"/>
      <sheetName val="13_1"/>
      <sheetName val="Opex_personnel_(Term_facs)"/>
      <sheetName val="КП_(2)"/>
      <sheetName val="К_рын"/>
      <sheetName val="Смета_1свод"/>
      <sheetName val="СметаСводная_снег"/>
      <sheetName val="Кал_план_Жукова_даты_-_не_надо"/>
      <sheetName val="См3_СЦБ-зап"/>
      <sheetName val="Хаттон_90_90_Femco"/>
      <sheetName val="Объемы_работ_по_ПВ"/>
      <sheetName val="СметаСводная_1_оч"/>
      <sheetName val="Общая_часть"/>
      <sheetName val="Курс_доллара"/>
      <sheetName val="в_работу"/>
      <sheetName val="ПДР_ООО_&quot;Юкос_ФБЦ&quot;"/>
      <sheetName val="смета_СИД"/>
      <sheetName val="исходные_данные"/>
      <sheetName val="расчетные_таблицы"/>
      <sheetName val="Капитальные_затраты"/>
      <sheetName val="Свод_объем"/>
      <sheetName val="Дополнительные_параметры"/>
      <sheetName val="Приложение_2"/>
      <sheetName val="Переменные_и_константы"/>
      <sheetName val="УП__2004"/>
      <sheetName val="БП_НОВЫЙ"/>
      <sheetName val="База_Геодезия"/>
      <sheetName val="База_Геология"/>
      <sheetName val="5_1"/>
      <sheetName val="3_1_ТХ"/>
      <sheetName val="база_на_21-04-08"/>
      <sheetName val="См_2_Шатурс_сети__проект_работы"/>
      <sheetName val="Расчет_2"/>
      <sheetName val="Смета_№1"/>
      <sheetName val="3_1"/>
      <sheetName val="5_Эксп_"/>
      <sheetName val="Кал_план_Жукова_даты_-_не_на/"/>
      <sheetName val="Смета_2"/>
      <sheetName val="№5_СУБ_Инж_защ"/>
      <sheetName val="кап_ремонт"/>
      <sheetName val="Дополнительные_пара"/>
      <sheetName val="р_Волхов2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Б_Сат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Данные_для_расчёта_сметы2"/>
      <sheetName val="свод_22"/>
      <sheetName val="Коэф_КВ2"/>
      <sheetName val="См_1_наруж_водопровод2"/>
      <sheetName val="СметаСводная_Рыб2"/>
      <sheetName val="СметаСводная_Колпино1"/>
      <sheetName val="Ачинский_НПЗ1"/>
      <sheetName val="свод_32"/>
      <sheetName val="ПСП_2"/>
      <sheetName val="Пример_расчета2"/>
      <sheetName val="СМЕТА_проект2"/>
      <sheetName val="Сводная_смета2"/>
      <sheetName val="Разработка_проекта2"/>
      <sheetName val="Кл-р_SysTel2"/>
      <sheetName val="КП_Прим_(3)2"/>
      <sheetName val="1_32"/>
      <sheetName val="1_2_1-Проект1"/>
      <sheetName val="КП_к_снег_Рыбинская1"/>
      <sheetName val="Лист_опроса1"/>
      <sheetName val="к_84-к_831"/>
      <sheetName val="Коэфф1_1"/>
      <sheetName val="Прайс_лист1"/>
      <sheetName val="HP_и_оргтехника1"/>
      <sheetName val="Зап-3-_СЦБ1"/>
      <sheetName val="СметаСводная_павильон1"/>
      <sheetName val="КП_Мак1"/>
      <sheetName val="Данные1кв_2"/>
      <sheetName val="6_52-свод2"/>
      <sheetName val="КП_НовоКов1"/>
      <sheetName val="Калплан_Кра1"/>
      <sheetName val="изыскания_21"/>
      <sheetName val="КП_к_ГК1"/>
      <sheetName val="Прибыль_опл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Амур_ДОН1"/>
      <sheetName val="13_11"/>
      <sheetName val="Opex_personnel_(Term_facs)1"/>
      <sheetName val="КП_(2)1"/>
      <sheetName val="К_рын1"/>
      <sheetName val="Смета_1свод1"/>
      <sheetName val="СметаСводная_снег1"/>
      <sheetName val="Хаттон_90_90_Femco1"/>
      <sheetName val="Кал_план_Жукова_даты_-_не_надо1"/>
      <sheetName val="См3_СЦБ-зап1"/>
      <sheetName val="Курс_доллара1"/>
      <sheetName val="Объемы_работ_по_ПВ1"/>
      <sheetName val="СметаСводная_1_оч1"/>
      <sheetName val="Общая_часть1"/>
      <sheetName val="смета_СИД1"/>
      <sheetName val="Дополнительные_параметры1"/>
      <sheetName val="ПДР_ООО_&quot;Юкос_ФБЦ&quot;1"/>
      <sheetName val="база_на_21-04-081"/>
      <sheetName val="исходные_данные1"/>
      <sheetName val="расчетные_таблицы1"/>
      <sheetName val="в_работу1"/>
      <sheetName val="Капитальные_затраты1"/>
      <sheetName val="Свод_объем1"/>
      <sheetName val="Приложение_21"/>
      <sheetName val="Переменные_и_константы1"/>
      <sheetName val="УП__20041"/>
      <sheetName val="База_Геодезия1"/>
      <sheetName val="База_Геология1"/>
      <sheetName val="5_11"/>
      <sheetName val="Расчет_21"/>
      <sheetName val="Смета_№11"/>
      <sheetName val="БП_НОВЫЙ1"/>
      <sheetName val="3_11"/>
      <sheetName val="3_1_ТХ1"/>
      <sheetName val="5_Эксп_1"/>
      <sheetName val="Смета_21"/>
      <sheetName val="№5_СУБ_Инж_защ1"/>
      <sheetName val="кап_ремонт1"/>
      <sheetName val="См_2_Шатурс_сети__проект_работ1"/>
      <sheetName val="Приложение №1"/>
      <sheetName val="списки"/>
      <sheetName val="мат"/>
      <sheetName val="отчет эл_эн  2000"/>
      <sheetName val="мобдемоб"/>
      <sheetName val="см3(подходы)"/>
      <sheetName val="9 глава"/>
      <sheetName val="Дополнительные пара_x0005__xde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/>
      <sheetData sheetId="543" refreshError="1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 refreshError="1"/>
      <sheetData sheetId="559" refreshError="1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СметаСводная Колпино"/>
      <sheetName val="СметаСводная Рыб"/>
      <sheetName val="КП Прим (3)"/>
      <sheetName val="Съемка500+ПВО1"/>
      <sheetName val="Параметры"/>
      <sheetName val="Подрядчики"/>
      <sheetName val="Смета 1свод"/>
      <sheetName val="пятилетка"/>
      <sheetName val="мониторинг"/>
      <sheetName val="прибыль опл"/>
      <sheetName val="ОбмОбслЗемОд"/>
      <sheetName val="СмРучБур"/>
      <sheetName val="СметаСводная снег"/>
      <sheetName val="8"/>
      <sheetName val="настройка"/>
      <sheetName val="Калплан_1"/>
      <sheetName val="КП_сельская1"/>
      <sheetName val="Смета1_топог_Ира1"/>
      <sheetName val="Смета2_инв1"/>
      <sheetName val="Смета_3_Гидролог1"/>
      <sheetName val="Смета4_снег_геология1"/>
      <sheetName val="Смета5_эколог_изыск1"/>
      <sheetName val="Смета6экономич_из-я1"/>
      <sheetName val="смета_7оценка_1"/>
      <sheetName val="Смета8_дороги1"/>
      <sheetName val="Смета10_НО1"/>
      <sheetName val="Смета11_регламент1"/>
      <sheetName val="смета12_конк_докум_1"/>
      <sheetName val="См_13_ГОЧС_Ира1"/>
      <sheetName val="свод_2"/>
      <sheetName val="См_1_наруж_водопровод"/>
      <sheetName val="Данные_для_расчёта_сметы"/>
      <sheetName val="Коэфф1_"/>
      <sheetName val="СметаСводная_павильон"/>
      <sheetName val="матер_"/>
      <sheetName val="Хаттон_90_90_Femco"/>
      <sheetName val="геология_"/>
      <sheetName val="свод_общ"/>
      <sheetName val="смета_СИД"/>
      <sheetName val="р_Волхов"/>
      <sheetName val="ресурсная_вед_"/>
      <sheetName val="Объемы_работ_по_ПВ"/>
      <sheetName val="фонтан_разбитый2"/>
      <sheetName val="КП_НовоКов"/>
      <sheetName val="свод_(2)"/>
      <sheetName val="КП_Прим_(3)"/>
      <sheetName val="w5600224 (319-340)"/>
      <sheetName val="Коэффициенты"/>
      <sheetName val="СметаСводная_снег"/>
      <sheetName val="Смета_1свод"/>
    </sheetNames>
    <sheetDataSet>
      <sheetData sheetId="0"/>
      <sheetData sheetId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 refreshError="1"/>
      <sheetData sheetId="118" refreshError="1"/>
      <sheetData sheetId="119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  <sheetName val="смета проект"/>
      <sheetName val="СметаСводная Колпино"/>
      <sheetName val=""/>
      <sheetName val="пятилетка"/>
      <sheetName val="мониторинг"/>
      <sheetName val="Дополнительные параметры"/>
      <sheetName val="Хаттон 90.90 Femco"/>
      <sheetName val="темп"/>
      <sheetName val="лист1"/>
      <sheetName val="обновление"/>
      <sheetName val="сммашбур"/>
      <sheetName val="смручбур"/>
      <sheetName val="ОбмОбслЗемОд"/>
      <sheetName val="Сводная смета"/>
      <sheetName val="шкаф"/>
      <sheetName val="коэфф1."/>
      <sheetName val="прайс лист"/>
      <sheetName val="ауп"/>
      <sheetName val="КП_Прим_(3)1"/>
      <sheetName val="Калплан_Прим1"/>
      <sheetName val="КП_Прим1"/>
      <sheetName val="см1_топо_Прим_(2)1"/>
      <sheetName val="см2_меж_Прим1"/>
      <sheetName val="см3_натинв__Прим1"/>
      <sheetName val="Смета4_геологияПрим1"/>
      <sheetName val="см5_трансп_пот__Прим1"/>
      <sheetName val="смета_6_база__Прим1"/>
      <sheetName val="Смета_7_инж_комм,_НО_Прим1"/>
      <sheetName val="См_8_эколог_изыск_Прим1"/>
      <sheetName val="Смета_9_регламент_Прим1"/>
      <sheetName val="смета10_конк_докум_Прим1"/>
      <sheetName val="смета_11регл2_Прим1"/>
      <sheetName val="смета12_оценка_Прим1"/>
      <sheetName val="См_13_ГОЧС_Прим1"/>
      <sheetName val="КП_Прим_(2)1"/>
      <sheetName val="см1_топо_Прим1"/>
      <sheetName val="см2_меж_Прим_(2)1"/>
      <sheetName val="свод_2"/>
      <sheetName val="См_1_наруж_водопровод"/>
      <sheetName val="Данные_для_расчёта_сметы"/>
      <sheetName val="СметаСводная_Рыб"/>
      <sheetName val="Объемы_работ_по_ПВ"/>
      <sheetName val="Смета_1свод"/>
      <sheetName val="КП_НовоКов"/>
      <sheetName val="эл_химз_"/>
      <sheetName val="свод_(2)"/>
      <sheetName val="Калплан_ОИ2_Макм_крестики"/>
      <sheetName val="Смета_терзем"/>
      <sheetName val="Смета_2"/>
      <sheetName val="3труба_(П)"/>
      <sheetName val="Кал_план_Жукова_даты_-_не_надо"/>
      <sheetName val="3_труба_(П)"/>
      <sheetName val="19_МОЗ_"/>
      <sheetName val="Сводная_"/>
      <sheetName val="Календарь_новый"/>
      <sheetName val="Смета_№_1_ИИ_линия"/>
      <sheetName val="Смета_3_Гидролог"/>
      <sheetName val="СметаСводная_1_оч"/>
      <sheetName val="W28"/>
      <sheetName val="13.1"/>
      <sheetName val="график"/>
      <sheetName val="Дополнительные_параметры"/>
      <sheetName val="смета12_оценка_Мичм"/>
      <sheetName val="См_13_ГОЧС_Мичм"/>
      <sheetName val="коэфф1_"/>
      <sheetName val="прайс_лист"/>
      <sheetName val="прибыль опл"/>
    </sheetNames>
    <sheetDataSet>
      <sheetData sheetId="0"/>
      <sheetData sheetId="1"/>
      <sheetData sheetId="2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  <sheetName val="Кредиты"/>
      <sheetName val="Исх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м 1 наруж.водопровод"/>
      <sheetName val="свод 2"/>
      <sheetName val="Табл38-7"/>
      <sheetName val="вариант"/>
      <sheetName val="Разработка проекта"/>
      <sheetName val="КП НовоКов"/>
      <sheetName val="sapactivexlhiddensheet"/>
      <sheetName val="Переменные и константы"/>
      <sheetName val="СМЕТА проект"/>
      <sheetName val="РасчетКомандир1"/>
      <sheetName val="РасчетКомандир2"/>
      <sheetName val="Коэфф"/>
      <sheetName val="Смета2 проект. раб.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ИД1"/>
      <sheetName val="шаблон"/>
      <sheetName val="Таблица 4 АСУТП"/>
      <sheetName val="Смета 5.2. Кусты25,29,31,65"/>
      <sheetName val="свод общ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СметаСводная 1 оч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20_Кредиты краткосрочные"/>
      <sheetName val="Амур ДОН"/>
      <sheetName val="3.5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кп"/>
      <sheetName val="свод (2)"/>
      <sheetName val="пятилетка"/>
      <sheetName val="мониторинг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изыскания 2"/>
      <sheetName val="Калплан Кра"/>
      <sheetName val="Материалы"/>
      <sheetName val="Баланс (Ф1)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6.11 новый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ОПС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Таблица 5"/>
      <sheetName val="Таблица 3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15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Коэф"/>
      <sheetName val="Source lists"/>
      <sheetName val="PO Data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ПД"/>
      <sheetName val="См.3_АСУ"/>
      <sheetName val="Полигон - ИЭИ "/>
      <sheetName val="Ком"/>
      <sheetName val="Акт выбора"/>
      <sheetName val="АСУ-линия-1"/>
      <sheetName val="ТЗ АСУ-1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Сводная "/>
      <sheetName val="7.ТХ Сети (кор)"/>
      <sheetName val="Tier 311208"/>
      <sheetName val="свод_ИИР"/>
      <sheetName val="См.№7 Эл."/>
      <sheetName val="См.№8 Пож."/>
      <sheetName val="См.№3 ВиК"/>
      <sheetName val="№1"/>
      <sheetName val="Сметы за сопровождение"/>
      <sheetName val="СМ_x000b__x0011__x0012__x000c__x0011__x0011__x0011__x0011__x0011__x0011_"/>
      <sheetName val="ᄀᄀᄀᄀᄀᄀᄀᄀᄀᄀᄀᄀᄀᄀᄀᄀᄀ"/>
      <sheetName val="лч и кам"/>
      <sheetName val="_x0000__x0000_"/>
      <sheetName val="Lucent"/>
      <sheetName val="2-stage"/>
      <sheetName val="ИД СМР"/>
      <sheetName val="Виды работ АСО"/>
      <sheetName val="Объем работ"/>
      <sheetName val="5этап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Курс доллара"/>
      <sheetName val="Смета 7"/>
      <sheetName val="сводная (2)"/>
      <sheetName val="СметаСводная Колпино"/>
      <sheetName val="Расчет зарплаты"/>
      <sheetName val="Исх"/>
      <sheetName val="ц_1991"/>
      <sheetName val="Ачинский НПЗ"/>
      <sheetName val="Причины отклонений"/>
      <sheetName val="Статус работы"/>
      <sheetName val="Уровень графика"/>
      <sheetName val="3.1 ТХ"/>
      <sheetName val="к.84-к.83"/>
      <sheetName val="расчет_сср"/>
      <sheetName val="СметаСводная_снег1"/>
      <sheetName val="Смета1_Чеснович_снег1"/>
      <sheetName val="Смета2_снег_геология1"/>
      <sheetName val="См3_эколог_изыск__снег1"/>
      <sheetName val="смета4__Дор_работы1"/>
      <sheetName val="Смета_6_Снег_-_Сети1"/>
      <sheetName val="См_7Расчет_ОДД_Прокоп1"/>
      <sheetName val="Смета8_ООС_снег1"/>
      <sheetName val="Смета9_регламент_с_0,3351"/>
      <sheetName val="КП_снег1"/>
      <sheetName val="См10__ГО_и_ЧС1"/>
      <sheetName val="Смета11_Новые_технологии1"/>
      <sheetName val="Смета11_Ресурсоемкость1"/>
      <sheetName val="Смета10_кадастр_съемка_п541"/>
      <sheetName val="Смета11_Землеустр_п541"/>
      <sheetName val="Смета12_межевание_п541"/>
      <sheetName val="Смета13_Юрид_оформл_п541"/>
      <sheetName val="см14_конк_докум_Обв241"/>
      <sheetName val="См15Кр_линии1"/>
      <sheetName val="См16_Сбор_исх_данных1"/>
      <sheetName val="См17_Допэкз1"/>
      <sheetName val="Данные_для_расчёта_сметы"/>
      <sheetName val="Смета_1свод"/>
      <sheetName val="СметаСводная_павильон"/>
      <sheetName val="Коэфф1_"/>
      <sheetName val="свод_2"/>
      <sheetName val="смета_СИД"/>
      <sheetName val="См_1_наруж_водопровод"/>
      <sheetName val="Смета_5_2__Кусты25,29,31,65"/>
      <sheetName val="фонтан_разбитый2"/>
      <sheetName val="Прайс_лист"/>
      <sheetName val="Смета_3_Гидролог"/>
      <sheetName val="матер_"/>
      <sheetName val="Калплан_ОИ2_Макм_крестики"/>
      <sheetName val="геология_"/>
      <sheetName val="Хаттон_90_90_Femco"/>
      <sheetName val="Смета_7"/>
      <sheetName val="Расчет_зарплаты"/>
      <sheetName val="Справка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8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Итог"/>
      <sheetName val="Смета 5.2. Кусты25,29,31,65"/>
      <sheetName val="НМА"/>
      <sheetName val="list"/>
      <sheetName val="Подрядчики"/>
      <sheetName val="Обновление"/>
      <sheetName val="Цена"/>
      <sheetName val="Product"/>
      <sheetName val=""/>
      <sheetName val="сохранить"/>
      <sheetName val="2002(v2)"/>
      <sheetName val="2002_v2_"/>
      <sheetName val="См 1 наруж.водопровод"/>
      <sheetName val="информация"/>
      <sheetName val="Материалы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СметаСводная_снег1"/>
      <sheetName val="Хаттон_90_90_Femco1"/>
      <sheetName val="свод_общ1"/>
      <sheetName val="таблица_руководству1"/>
      <sheetName val="Суточная_добыча_за_неделю1"/>
      <sheetName val="СметаСводная_павильон1"/>
      <sheetName val="13_11"/>
      <sheetName val="матер_"/>
      <sheetName val="КП_Прим_(3)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Таблица_4_АСУТП1"/>
      <sheetName val="Смета_5_2__Кусты25,29,31,651"/>
      <sheetName val="р_Волхов1"/>
      <sheetName val="КП_(2)1"/>
      <sheetName val="свод_31"/>
      <sheetName val="СМЕТА_проект1"/>
      <sheetName val="1_31"/>
      <sheetName val="К_рын1"/>
      <sheetName val="Сводная_смета1"/>
      <sheetName val="Переменные_и_константы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ПДР_ООО_&quot;Юкос_ФБЦ&quot;1"/>
      <sheetName val="исходные_данные1"/>
      <sheetName val="расчетные_таблицы1"/>
      <sheetName val="Амур_ДОН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мета_21"/>
      <sheetName val="Ачинский_НПЗ1"/>
      <sheetName val="См3_СЦБ-зап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КП_к_снег_Рыбинская1"/>
      <sheetName val="Табл_51"/>
      <sheetName val="Табл_21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полненных_работ_46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таблица_руко_"/>
      <sheetName val="Смета_7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эл_химз_3"/>
      <sheetName val="геология_3"/>
      <sheetName val="Данные_для_расчёта_сметы2"/>
      <sheetName val="СметаСводная_снег2"/>
      <sheetName val="свод_22"/>
      <sheetName val="Хаттон_90_90_Femco2"/>
      <sheetName val="Коэфф1_2"/>
      <sheetName val="свод_общ2"/>
      <sheetName val="СметаСводная_1_оч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РС"/>
      <sheetName val="ВПР"/>
      <sheetName val="Прил.5 СС"/>
      <sheetName val="расчет вязкости"/>
      <sheetName val="Сравнение с Finder - ДНС-5"/>
      <sheetName val="ДЦ"/>
      <sheetName val=" Оборудование  end"/>
      <sheetName val="автоматизация РД"/>
      <sheetName val="Акт-Смета_30"/>
      <sheetName val="сводная (2)"/>
      <sheetName val="GLOBAL"/>
      <sheetName val="Прочее"/>
      <sheetName val="Форма 2.1"/>
      <sheetName val="ИНСТРУКЦИЯ"/>
      <sheetName val="темп"/>
      <sheetName val="ЛЧ Р"/>
      <sheetName val="2.1"/>
      <sheetName val="W28"/>
      <sheetName val="см 5 ОДД "/>
      <sheetName val="по объекту"/>
      <sheetName val="Настройки"/>
      <sheetName val="ЕТС (ф)"/>
      <sheetName val="См_2 Шатурс сети  проект работы"/>
      <sheetName val="выборка "/>
      <sheetName val="выборка раб"/>
      <sheetName val="РабПр"/>
      <sheetName val="Свод2006"/>
      <sheetName val="1 кв"/>
      <sheetName val="Смета 2 эл.монтаж"/>
      <sheetName val="Смета 1 общестроит"/>
      <sheetName val="Смета _4ПР ЭХЗ"/>
      <sheetName val="09-01"/>
      <sheetName val="09-02"/>
      <sheetName val="09-03"/>
      <sheetName val="09-04"/>
      <sheetName val="09-05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/>
      <sheetData sheetId="871"/>
      <sheetData sheetId="872"/>
      <sheetData sheetId="873"/>
      <sheetData sheetId="874"/>
      <sheetData sheetId="875" refreshError="1"/>
      <sheetData sheetId="876"/>
      <sheetData sheetId="877"/>
      <sheetData sheetId="878"/>
      <sheetData sheetId="879"/>
      <sheetData sheetId="880"/>
      <sheetData sheetId="881"/>
      <sheetData sheetId="882"/>
      <sheetData sheetId="883" refreshError="1"/>
      <sheetData sheetId="884" refreshError="1"/>
      <sheetData sheetId="885"/>
      <sheetData sheetId="886"/>
      <sheetData sheetId="887" refreshError="1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 refreshError="1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93-110"/>
      <sheetName val="ПДР"/>
      <sheetName val="Зап-3- СЦБ"/>
      <sheetName val="Таблица 5"/>
      <sheetName val="Таблица 3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ПРОЦЕНТЫ"/>
      <sheetName val="MararashAA"/>
      <sheetName val="СМЕТА_проект1"/>
      <sheetName val="HP_и_оргтехника1"/>
      <sheetName val="Лист_опроса1"/>
      <sheetName val="13_11"/>
      <sheetName val="Таблица_5"/>
      <sheetName val="Таблица_3"/>
      <sheetName val="выборка_на22_июня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1_31"/>
      <sheetName val="К_рын1"/>
      <sheetName val="Сводная_смета1"/>
      <sheetName val="справ_2"/>
      <sheetName val="Пояснение_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См3_СЦБ-зап1"/>
      <sheetName val="Переменные_и_константы1"/>
      <sheetName val="Смета_1свод1"/>
      <sheetName val="Ачинский_НПЗ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Смета_терзем"/>
      <sheetName val="р_Волхов1"/>
      <sheetName val="Баланс_(Ф1)"/>
      <sheetName val="Капитальные_затраты1"/>
      <sheetName val="Opex_personnel_(Term_facs)1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РАСПРЕД_ПО_ПРОЦЕСС"/>
      <sheetName val="аванс_по_ОС"/>
      <sheetName val="Авансы_выданные"/>
      <sheetName val="Кред__задолж_"/>
      <sheetName val="ПС_110_кВ_(доп)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HP_и_оргтехника2"/>
      <sheetName val="Лист_опроса2"/>
      <sheetName val="13_12"/>
      <sheetName val="Данные_для_расчёта_сметы2"/>
      <sheetName val="свод_22"/>
      <sheetName val="Зап-3-_СЦБ2"/>
      <sheetName val="Таблица_51"/>
      <sheetName val="Таблица_31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выборка_на22_июня1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прав_3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смета_2_проект__работы1"/>
      <sheetName val="СтрЗапасов_(2)1"/>
      <sheetName val="НМ_расчеты1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 работ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PLиюль04"/>
      <sheetName val="PL СКР"/>
      <sheetName val="ПС"/>
      <sheetName val="Пра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  <sheetName val="Выборка Заказчик"/>
      <sheetName val="Стоимости щитов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>
        <row r="1">
          <cell r="B1">
            <v>0</v>
          </cell>
        </row>
      </sheetData>
      <sheetData sheetId="842">
        <row r="1">
          <cell r="B1">
            <v>0</v>
          </cell>
        </row>
      </sheetData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>
        <row r="1">
          <cell r="B1">
            <v>0</v>
          </cell>
        </row>
      </sheetData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>
        <row r="1">
          <cell r="B1">
            <v>0</v>
          </cell>
        </row>
      </sheetData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>
        <row r="1">
          <cell r="B1">
            <v>0</v>
          </cell>
        </row>
      </sheetData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>
        <row r="1">
          <cell r="B1">
            <v>0</v>
          </cell>
        </row>
      </sheetData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>
        <row r="1">
          <cell r="B1">
            <v>0</v>
          </cell>
        </row>
      </sheetData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Данные для расчёта сметы"/>
      <sheetName val="Лист2"/>
      <sheetName val="эл_химз_"/>
      <sheetName val="геология_"/>
      <sheetName val="справ_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ГАЗ_камаз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3_гидромет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  <sheetName val="Пра_x0000_с_лист"/>
      <sheetName val="исключ ЭХЗ"/>
      <sheetName val="БДР"/>
      <sheetName val="КБК ДПК"/>
      <sheetName val="геол"/>
      <sheetName val="ЖД 3.1"/>
      <sheetName val="УСР"/>
      <sheetName val="Объемы"/>
      <sheetName val="эл_химз_2"/>
      <sheetName val="геология_2"/>
      <sheetName val="справ_2"/>
      <sheetName val="Данные_для_расчёта_сметы1"/>
      <sheetName val="СметаСводная_снег1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лч_и_кам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3"/>
      <sheetName val="геология_3"/>
      <sheetName val="справ_3"/>
      <sheetName val="СметаСводная_снег2"/>
      <sheetName val="Данные_для_расчёта_сметы2"/>
      <sheetName val="СметаСводная_павильон2"/>
      <sheetName val="Перечень_ИУ2"/>
      <sheetName val="Коэфф1_2"/>
      <sheetName val="свод_22"/>
      <sheetName val="ст_ГТМ1"/>
      <sheetName val="СметаСводная_Колпино2"/>
      <sheetName val="3_1_ТХ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лч_и_кам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 Свод"/>
      <sheetName val="Договорная цена"/>
      <sheetName val="Panduit"/>
      <sheetName val="расчеты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Пра"/>
      <sheetName val="ПС"/>
      <sheetName val="Исх. данные"/>
      <sheetName val="ЕТС (ф)"/>
      <sheetName val="Исх1"/>
      <sheetName val="ДЦ"/>
      <sheetName val=" Оборудование  end"/>
      <sheetName val="Прочее"/>
      <sheetName val="ПД-2.1"/>
      <sheetName val="Акт-Смета_30"/>
      <sheetName val="ЛЧ Р"/>
      <sheetName val="сводная (2)"/>
      <sheetName val="GLOBAL"/>
      <sheetName val="темп"/>
      <sheetName val="ИНСТРУКЦИЯ"/>
      <sheetName val="W28"/>
      <sheetName val="см 5 ОДД "/>
      <sheetName val="Форма 2.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>
        <row r="1">
          <cell r="B1">
            <v>0</v>
          </cell>
        </row>
      </sheetData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>
        <row r="1">
          <cell r="B1">
            <v>0</v>
          </cell>
        </row>
      </sheetData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>
        <row r="1">
          <cell r="B1">
            <v>0</v>
          </cell>
        </row>
      </sheetData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>
        <row r="1">
          <cell r="B1">
            <v>0</v>
          </cell>
        </row>
      </sheetData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>
        <row r="1">
          <cell r="B1">
            <v>0</v>
          </cell>
        </row>
      </sheetData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>
        <row r="1">
          <cell r="B1">
            <v>0</v>
          </cell>
        </row>
      </sheetData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>
        <row r="1">
          <cell r="B1">
            <v>0</v>
          </cell>
        </row>
      </sheetData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>
        <row r="1">
          <cell r="B1">
            <v>0</v>
          </cell>
        </row>
      </sheetData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>
        <row r="1">
          <cell r="B1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>
        <row r="1">
          <cell r="B1">
            <v>0</v>
          </cell>
        </row>
      </sheetData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>
        <row r="1">
          <cell r="B1">
            <v>0</v>
          </cell>
        </row>
      </sheetData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>
        <row r="1">
          <cell r="B1">
            <v>0</v>
          </cell>
        </row>
      </sheetData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>
        <row r="1">
          <cell r="B1">
            <v>0</v>
          </cell>
        </row>
      </sheetData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>
        <row r="1">
          <cell r="B1">
            <v>0</v>
          </cell>
        </row>
      </sheetData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>
        <row r="1">
          <cell r="B1">
            <v>0</v>
          </cell>
        </row>
      </sheetData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>
        <row r="1">
          <cell r="B1">
            <v>0</v>
          </cell>
        </row>
      </sheetData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>
        <row r="1">
          <cell r="B1">
            <v>0</v>
          </cell>
        </row>
      </sheetData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>
        <row r="1">
          <cell r="B1">
            <v>0</v>
          </cell>
        </row>
      </sheetData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>
        <row r="1">
          <cell r="B1">
            <v>0</v>
          </cell>
        </row>
      </sheetData>
      <sheetData sheetId="1138"/>
      <sheetData sheetId="1139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>
        <row r="1">
          <cell r="B1">
            <v>0</v>
          </cell>
        </row>
      </sheetData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Summary"/>
      <sheetName val="Пример расчета"/>
      <sheetName val="свод 2"/>
      <sheetName val="Табл38-7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График"/>
      <sheetName val="2002(v2)"/>
      <sheetName val="справ."/>
      <sheetName val="справ_"/>
      <sheetName val="2002_v2_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С"/>
      <sheetName val="Смета 1"/>
      <sheetName val="РП"/>
      <sheetName val="данные"/>
      <sheetName val="Баланс"/>
      <sheetName val="Production and Spend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шаблон"/>
      <sheetName val="1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исходные данные"/>
      <sheetName val="расчетные таблицы"/>
      <sheetName val="5ОборРабМест(HP)"/>
      <sheetName val="СметаСводная Колпино"/>
      <sheetName val="HP и оргтехника"/>
      <sheetName val="оборудован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Вспомогательный"/>
      <sheetName val="Calc"/>
      <sheetName val="ID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СметаСводная_павильон"/>
      <sheetName val="3труба (П)"/>
      <sheetName val="15"/>
      <sheetName val="Восстановл_Лист37"/>
      <sheetName val="Объемы работ по ПВ"/>
      <sheetName val="16"/>
      <sheetName val="Таблица 5"/>
      <sheetName val="Таблица 3"/>
      <sheetName val="Коэф"/>
      <sheetName val="1.401.2"/>
      <sheetName val="Source lists"/>
      <sheetName val="PO Data"/>
      <sheetName val="Rub"/>
      <sheetName val="ПД"/>
      <sheetName val="свод_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_ИИР"/>
      <sheetName val="М_1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 refreshError="1"/>
      <sheetData sheetId="44" refreshError="1"/>
      <sheetData sheetId="45" refreshError="1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/>
      <sheetData sheetId="366"/>
      <sheetData sheetId="367"/>
      <sheetData sheetId="368" refreshError="1"/>
      <sheetData sheetId="369"/>
      <sheetData sheetId="370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изыскания 2"/>
      <sheetName val="КП к ГК"/>
      <sheetName val="Summary"/>
      <sheetName val="OCK1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  <sheetName val="информация"/>
      <sheetName val="Приложение 2"/>
      <sheetName val="ИД1"/>
      <sheetName val="ЭХЗ"/>
      <sheetName val="Должности"/>
      <sheetName val="Смета-Т"/>
      <sheetName val="ID"/>
      <sheetName val="Настройка"/>
      <sheetName val="База Геология"/>
      <sheetName val="6"/>
      <sheetName val="5.1"/>
      <sheetName val="СП"/>
      <sheetName val="РС"/>
      <sheetName val="См3 СЦБ-зап"/>
      <sheetName val="Хаттон 90.90 Femco"/>
      <sheetName val="ЛЧ"/>
      <sheetName val="ПД"/>
      <sheetName val="Leistungsakt"/>
      <sheetName val="ОДД (стр-во+экспл.)"/>
      <sheetName val="Расч(подряд)"/>
      <sheetName val="3.1"/>
      <sheetName val="УП _2004"/>
      <sheetName val="АЧ"/>
      <sheetName val="Настройки"/>
      <sheetName val="СметаСводная 1 оч"/>
      <sheetName val="Общая часть"/>
      <sheetName val="ОПС"/>
      <sheetName val=""/>
      <sheetName val="Исходные"/>
      <sheetName val="Табл38-7"/>
      <sheetName val="БП НОВЫЙ"/>
      <sheetName val="Тестовый"/>
      <sheetName val="3.1 ТХ"/>
      <sheetName val="кап.ремонт"/>
      <sheetName val="Расчет 2"/>
      <sheetName val="Смета №1"/>
      <sheetName val="К"/>
      <sheetName val="Курс доллара"/>
      <sheetName val="темп"/>
      <sheetName val="база на 21-04-08"/>
      <sheetName val="Смета 2"/>
      <sheetName val="№5 СУБ Инж защ"/>
      <sheetName val="Дополнительные пара_x0000__x0000__x0005__x0000__xde00_"/>
      <sheetName val="Справочные данные"/>
      <sheetName val="2003г."/>
      <sheetName val="геолог"/>
      <sheetName val="СНГ"/>
      <sheetName val="Курс $"/>
      <sheetName val="СметаЗатрат"/>
      <sheetName val="р_Волхов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Б_Сат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Данные_для_расчёта_сметы1"/>
      <sheetName val="свод_31"/>
      <sheetName val="свод_21"/>
      <sheetName val="См_1_наруж_водопровод1"/>
      <sheetName val="Кл-р_SysTel1"/>
      <sheetName val="КП_Прим_(3)1"/>
      <sheetName val="1_31"/>
      <sheetName val="СметаСводная_Рыб1"/>
      <sheetName val="1_2_1-Проект"/>
      <sheetName val="КП_к_снег_Рыбинская"/>
      <sheetName val="КП_Мак"/>
      <sheetName val="Данные1кв_1"/>
      <sheetName val="Коэф_КВ1"/>
      <sheetName val="6_52-свод1"/>
      <sheetName val="КП_НовоКов"/>
      <sheetName val="Калплан_Кра"/>
      <sheetName val="изыскания_2"/>
      <sheetName val="КП_к_ГК"/>
      <sheetName val="Кал_план_Жукова_даты_-_не_надо"/>
      <sheetName val="смета_СИД"/>
      <sheetName val="Ачинский_НПЗ"/>
      <sheetName val="Зап-3-_СЦБ"/>
      <sheetName val="Объемы_работ_по_ПВ"/>
      <sheetName val="ПСП_1"/>
      <sheetName val="Коэфф1_"/>
      <sheetName val="Пример_расчета1"/>
      <sheetName val="СМЕТА_проект1"/>
      <sheetName val="Сводная_смета1"/>
      <sheetName val="Разработка_проекта1"/>
      <sheetName val="Лист_опроса"/>
      <sheetName val="к_84-к_83"/>
      <sheetName val="Прайс_лист"/>
      <sheetName val="HP_и_оргтехника"/>
      <sheetName val="СметаСводная_Колпино"/>
      <sheetName val="СметаСводная_павильон"/>
      <sheetName val="13_1"/>
      <sheetName val="Амур_ДОН"/>
      <sheetName val="Opex_personnel_(Term_facs)"/>
      <sheetName val="КП_(2)"/>
      <sheetName val="ПДР_ООО_&quot;Юкос_ФБЦ&quot;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в_работу"/>
      <sheetName val="Прибыль_опл"/>
      <sheetName val="Переменные_и_константы"/>
      <sheetName val="Капитальные_затраты"/>
      <sheetName val="Свод_объем"/>
      <sheetName val="Дополнительные_параметры"/>
      <sheetName val="Смета_1свод"/>
      <sheetName val="СметаСводная_снег"/>
      <sheetName val="К_рын"/>
      <sheetName val="Приложение_2"/>
      <sheetName val="Замещение"/>
      <sheetName val="Расчет_ССР"/>
      <sheetName val="ИДвалка"/>
      <sheetName val="СПЕЦИФИКАЦИЯ"/>
      <sheetName val="расчет вязкости"/>
      <sheetName val="Лист3"/>
      <sheetName val="мат"/>
      <sheetName val="отчет эл_эн  2000"/>
      <sheetName val="мобдемо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  <sheetName val="Арматура"/>
      <sheetName val="ЗП_ЮНГ"/>
      <sheetName val="СБЦ НПП 2004"/>
      <sheetName val="Ачинский НПЗ"/>
      <sheetName val="Calc"/>
      <sheetName val="Амур ДОН"/>
      <sheetName val="Общие"/>
      <sheetName val="БД"/>
      <sheetName val="№ 5"/>
      <sheetName val="к.84-к.83"/>
      <sheetName val="свод (2)"/>
      <sheetName val="УП _2004"/>
      <sheetName val="ПД-2.1"/>
      <sheetName val="8"/>
      <sheetName val="уник.списки"/>
      <sheetName val="мобдемоб"/>
      <sheetName val=""/>
      <sheetName val="мсн"/>
      <sheetName val="3.1 ТХ"/>
      <sheetName val="ГАЗ_камаз"/>
      <sheetName val="Смета 1свод"/>
      <sheetName val="Ресурсная ведомость часть 1"/>
      <sheetName val="ИД СМР"/>
      <sheetName val="Сервис_________ _✈ʷ__x0004_______ᩀʷ__"/>
      <sheetName val="Сервис__________x0009__✈ʷ__x0004_______ᩀʷ_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Лист1"/>
      <sheetName val="Обновление"/>
      <sheetName val="Цена"/>
      <sheetName val="Product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Production and Spend"/>
      <sheetName val="свод 3"/>
      <sheetName val="Списки"/>
      <sheetName val="6.14_КР"/>
      <sheetName val="Прилож"/>
      <sheetName val="DATA"/>
      <sheetName val="см8"/>
      <sheetName val="Пример расчета"/>
      <sheetName val="все"/>
      <sheetName val="информация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метаСводная павильон"/>
      <sheetName val="93-110"/>
      <sheetName val="сводная"/>
      <sheetName val="свод"/>
      <sheetName val="Смета 1свод"/>
      <sheetName val="свод1"/>
      <sheetName val="СметаСводная"/>
      <sheetName val="СметаСводная снег"/>
      <sheetName val="Хаттон 90.90 Femco"/>
      <sheetName val="ИД1"/>
      <sheetName val="шаблон"/>
      <sheetName val="ИГ1"/>
      <sheetName val="свод общ"/>
      <sheetName val="таблица руководству"/>
      <sheetName val="Суточная добыча за неделю"/>
      <sheetName val="Таблица 4 АСУТП"/>
      <sheetName val="2002(v2)"/>
      <sheetName val="справ."/>
      <sheetName val="справ_"/>
      <sheetName val="оборудован"/>
      <sheetName val="Упр"/>
      <sheetName val="2002_v2_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sapactivexlhidden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  <sheetName val="Проект Планир"/>
      <sheetName val="Град план"/>
      <sheetName val="Сметный расчет№2.4"/>
      <sheetName val="Сметный расчет№2.5"/>
      <sheetName val="ААС М.Вешак (259,8)"/>
      <sheetName val="См 1 наруж.водопровод"/>
      <sheetName val="Курсы"/>
      <sheetName val="[Книга1.xls]Documents and Setti"/>
      <sheetName val="3.3.31."/>
      <sheetName val="Documents and Settings_Halilova"/>
      <sheetName val="ААС М.Вешак (259,8)_x005f_x0000__x000"/>
      <sheetName val="ААС М.Вешак (259,8)__İŹ__x005f_x0004_"/>
      <sheetName val="все"/>
      <sheetName val="[Книга1.xls]_x0000_&amp;_x0000_'_x0000_(_x0000_)_x0000_*_x0000_+_x0000_,_x0000_-_x0000_._x0000_"/>
      <sheetName val="[Книга1.xls]?&amp;?'?(?)?*?+?,?-?.?"/>
      <sheetName val="1.3"/>
      <sheetName val="Восстановл_䶭"/>
      <sheetName val="褠(Опубликоват&amp;ь..."/>
      <sheetName val="४婢_xffff_堀삁豈_xffff_"/>
      <sheetName val="【Ǆ【ㄨヶ㞄　L【ㄨヶ_x0008_"/>
      <sheetName val="Documents and Setti"/>
      <sheetName val="?&amp;?'?(?)?*?+?,?-?.?"/>
      <sheetName val="Setups"/>
      <sheetName val="15.11.2007"/>
      <sheetName val="basa"/>
      <sheetName val="9.1"/>
      <sheetName val="исх-данные"/>
      <sheetName val="исходные данные"/>
      <sheetName val="расчетные таблицы"/>
      <sheetName val="СпрФОТ"/>
      <sheetName val="СПРПФ"/>
      <sheetName val="не печатат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/>
      <sheetData sheetId="346"/>
      <sheetData sheetId="347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tc={00370068-0098-43A1-9F4A-00DC004A007C}" id="{F4372E46-D906-8DE0-B216-D80336145E5D}"/>
  <person displayName="tc={009800D7-00CB-410E-B682-00DC008000E3}" id="{1F40133F-A12B-96D8-4C60-AB57970EECCB}"/>
  <person displayName="tc={005200B1-009E-4C58-9050-0031005C001F}" id="{4155CC0D-25CA-CB19-DF63-64281D2B8AEE}"/>
  <person displayName="tc={00DD00E4-0023-4461-B1D4-007900AC00B5}" id="{05831837-2B39-9C93-BCE0-68E5B8B993E2}"/>
  <person displayName="tc={003B0045-0028-4858-A1EF-00C000C0006D}" id="{082369F0-F28E-9720-E518-623BB86F8E7C}"/>
  <person displayName="tc={000C004F-00AE-4CED-BEA7-00D7002100A8}" id="{6FD16EDF-7589-4644-D457-DC7B515D356F}"/>
  <person displayName="tc={00D400B5-0092-431F-8F08-00E00080000A}" id="{BC37F695-3DB4-9D40-6257-3AB688088E18}"/>
  <person displayName="tc={00BF007D-0080-4D52-850F-009C002F003E}" id="{A976B3F6-FBAD-CD0A-8EA6-6A248A64F309}"/>
  <person displayName="tc={000F00D3-0012-4866-B74F-00CD003E0040}" id="{626D5871-4E1A-2D64-AF47-3C3CB2E56A30}"/>
  <person displayName="tc={0063002D-0015-4658-97A4-00C600AA0034}" id="{10708EEF-D23C-80C9-8956-B1F0850DC6E3}"/>
  <person displayName="tc={00DE0089-007B-4A9F-8D05-00C6000D0096}" id="{70031ED2-2B2B-04BC-0BB1-55C829D0C45F}"/>
  <person displayName="tc={00E700BB-00FB-4AA6-8E76-007E002600AA}" id="{AF2B4F3B-714C-5F61-F992-9EAA5024DFAE}"/>
  <person displayName="tc={00CF00AF-0053-4F9B-990B-007F00880039}" id="{F5D0E9BE-532A-9372-8D85-8301581C98D2}"/>
</personList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5" personId="{F4372E46-D906-8DE0-B216-D80336145E5D}" id="{00570022-00A8-4F0C-8179-0000004100BF}" done="0">
    <text xml:space="preserve">Алексей:
Титул::&lt;Итого по расчету&gt; &lt;Единица измерения стомости&gt;
</text>
  </threadedComment>
  <threadedComment ref="E17" personId="{1F40133F-A12B-96D8-4C60-AB57970EECCB}" id="{00BF00C7-00CF-46F3-8A9A-006400CA00B0}" done="0">
    <text xml:space="preserve">Алексей:
Титул::&lt;Единица измерения стомости&gt;
</text>
  </threadedComment>
  <threadedComment ref="B18" personId="{4155CC0D-25CA-CB19-DF63-64281D2B8AEE}" id="{00BB0006-0056-41B7-A216-000300AA008C}" done="0">
    <text xml:space="preserve">Сергей:
ПИР::&lt;Номер позиции по смете&gt;
</text>
  </threadedComment>
  <threadedComment ref="C18" personId="{05831837-2B39-9C93-BCE0-68E5B8B993E2}" id="{0030002B-0095-4F71-B3F0-001F003D0098}" done="0">
    <text xml:space="preserve">Сергей:
ПИР::&lt;Наименование (текстовая часть) расценки&gt;, &lt;Расчет физ. объема&gt;(&lt;Ед. измерения по расценке&gt;)&lt;Пустой идентификатор&gt;
</text>
  </threadedComment>
  <threadedComment ref="D18" personId="{082369F0-F28E-9720-E518-623BB86F8E7C}" id="{00840039-009C-45D4-8821-007A002C00D6}" done="0">
    <text xml:space="preserve">Alex Sosedko:
ПИР::&lt;Номера частей&gt;
(&lt;Обоснование (код) позиции&gt;)&lt;Пустой идентификатор&gt;&lt;Наименование коэффициентов со значениями&gt;
</text>
  </threadedComment>
  <threadedComment ref="E18" personId="{6FD16EDF-7589-4644-D457-DC7B515D356F}" id="{00F80018-00FF-466C-A63B-0038009D0066}" done="0">
    <text xml:space="preserve">Сергей:
ПИР::&lt;Расчет стомости&gt;
</text>
  </threadedComment>
  <threadedComment ref="F18" personId="{BC37F695-3DB4-9D40-6257-3AB688088E18}" id="{000A001C-0096-4071-AF87-0090001B00AA}" done="0">
    <text xml:space="preserve">Alex:
ПИР::&lt;Стоимость&gt;&lt;Стоимость КОС&gt;
</text>
  </threadedComment>
  <threadedComment ref="B34" personId="{A976B3F6-FBAD-CD0A-8EA6-6A248A64F309}" id="{00A60075-001B-4BD0-B690-00EF003B00D3}" done="0">
    <text xml:space="preserve">Алексей:
Хвост::______________ &lt;подпись 360 значение&gt;
</text>
  </threadedComment>
  <threadedComment ref="B35" personId="{626D5871-4E1A-2D64-AF47-3C3CB2E56A30}" id="{00F2009F-00C1-438C-851E-008800EF0047}" done="0">
    <text xml:space="preserve">Алексей:
Хвост::____________________ &lt;подпись 390 значение&gt;
</text>
  </threadedComment>
  <threadedComment ref="B36" personId="{10708EEF-D23C-80C9-8956-B1F0850DC6E3}" id="{008100C4-0064-47D7-9E33-004C00D7005F}" done="0">
    <text xml:space="preserve">Алексей:
Хвост::___________________________ &lt;подпись 300 значение&gt;
</text>
  </threadedComment>
  <threadedComment ref="B37" personId="{70031ED2-2B2B-04BC-0BB1-55C829D0C45F}" id="{00BE00FB-00FE-4EEA-9BF3-00E200540080}" done="0">
    <text xml:space="preserve">Алексей:
Хвост::___________________________ &lt;подпись 310 значение&gt;
</text>
  </threadedComment>
  <threadedComment ref="B39" personId="{AF2B4F3B-714C-5F61-F992-9EAA5024DFAE}" id="{004D00B0-0077-4D06-9304-000200EB0039}" done="0">
    <text xml:space="preserve">Алексей:
Хвост::&lt;Описание локальной сметы&gt;
</text>
  </threadedComment>
  <threadedComment ref="B7" personId="{F5D0E9BE-532A-9372-8D85-8301581C98D2}" id="{005900E5-0007-45FA-9AB1-006800390067}" done="0">
    <text xml:space="preserve">Сергей:
Титул::&lt;Наименование стройки&gt;, &lt;Наименование объекта&gt;, &lt;Наименование локальной сметы&gt;, &lt;Наименование очереди&gt;
</text>
  </threadedComment>
</ThreadedComment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44"/>
  <sheetViews>
    <sheetView tabSelected="1" topLeftCell="A25" zoomScale="90" workbookViewId="0">
      <selection activeCell="C42" sqref="C42"/>
    </sheetView>
  </sheetViews>
  <sheetFormatPr defaultRowHeight="14.4" x14ac:dyDescent="0.3"/>
  <cols>
    <col min="1" max="1" width="10.88671875" customWidth="1"/>
    <col min="2" max="2" width="101.44140625" customWidth="1"/>
    <col min="3" max="3" width="35" customWidth="1"/>
  </cols>
  <sheetData>
    <row r="1" spans="1:3" ht="15.75" customHeight="1" x14ac:dyDescent="0.3">
      <c r="A1" s="1"/>
      <c r="B1" s="1"/>
      <c r="C1" s="1"/>
    </row>
    <row r="2" spans="1:3" ht="15.75" customHeight="1" x14ac:dyDescent="0.3">
      <c r="A2" s="2"/>
      <c r="B2" s="2"/>
      <c r="C2" s="2"/>
    </row>
    <row r="3" spans="1:3" ht="15.75" customHeight="1" x14ac:dyDescent="0.3">
      <c r="A3" s="3"/>
      <c r="B3" s="3"/>
      <c r="C3" s="3"/>
    </row>
    <row r="4" spans="1:3" ht="15.75" customHeight="1" x14ac:dyDescent="0.3">
      <c r="A4" s="2"/>
      <c r="B4" s="2"/>
      <c r="C4" s="2"/>
    </row>
    <row r="5" spans="1:3" ht="15.75" customHeight="1" x14ac:dyDescent="0.3">
      <c r="A5" s="2"/>
      <c r="B5" s="2"/>
      <c r="C5" s="2"/>
    </row>
    <row r="6" spans="1:3" ht="15.75" customHeight="1" x14ac:dyDescent="0.3">
      <c r="A6" s="2"/>
      <c r="B6" s="2"/>
      <c r="C6" s="4"/>
    </row>
    <row r="7" spans="1:3" ht="15.75" customHeight="1" x14ac:dyDescent="0.3">
      <c r="A7" s="2"/>
      <c r="B7" s="5">
        <f>'ССР 4 кв 2024'!F78</f>
        <v>30700.101719999999</v>
      </c>
      <c r="C7" s="2"/>
    </row>
    <row r="8" spans="1:3" ht="15.75" customHeight="1" x14ac:dyDescent="0.3">
      <c r="A8" s="3"/>
      <c r="B8" s="3"/>
      <c r="C8" s="3"/>
    </row>
    <row r="9" spans="1:3" ht="15.75" customHeight="1" x14ac:dyDescent="0.3">
      <c r="A9" s="2"/>
      <c r="B9" s="2"/>
      <c r="C9" s="2"/>
    </row>
    <row r="10" spans="1:3" ht="15.75" customHeight="1" x14ac:dyDescent="0.3">
      <c r="A10" s="2"/>
      <c r="B10" s="2"/>
      <c r="C10" s="2"/>
    </row>
    <row r="11" spans="1:3" ht="15.75" customHeight="1" x14ac:dyDescent="0.3">
      <c r="A11" s="2"/>
      <c r="B11" s="2"/>
      <c r="C11" s="2"/>
    </row>
    <row r="12" spans="1:3" ht="15.75" customHeight="1" x14ac:dyDescent="0.3">
      <c r="A12" s="133" t="s">
        <v>0</v>
      </c>
      <c r="B12" s="133"/>
      <c r="C12" s="133"/>
    </row>
    <row r="13" spans="1:3" ht="15.75" customHeight="1" x14ac:dyDescent="0.3">
      <c r="A13" s="2"/>
      <c r="B13" s="2"/>
      <c r="C13" s="2"/>
    </row>
    <row r="14" spans="1:3" ht="15.75" customHeight="1" x14ac:dyDescent="0.3">
      <c r="A14" s="2"/>
      <c r="B14" s="2"/>
      <c r="C14" s="2"/>
    </row>
    <row r="15" spans="1:3" ht="15.75" customHeight="1" x14ac:dyDescent="0.3">
      <c r="A15" s="2"/>
      <c r="B15" s="2"/>
      <c r="C15" s="2"/>
    </row>
    <row r="16" spans="1:3" ht="20.25" customHeight="1" x14ac:dyDescent="0.3">
      <c r="A16" s="134" t="s">
        <v>1</v>
      </c>
      <c r="B16" s="134"/>
      <c r="C16" s="134"/>
    </row>
    <row r="17" spans="1:8" ht="15.75" customHeight="1" x14ac:dyDescent="0.3">
      <c r="A17" s="135" t="s">
        <v>2</v>
      </c>
      <c r="B17" s="135"/>
      <c r="C17" s="135"/>
    </row>
    <row r="18" spans="1:8" ht="15.75" customHeight="1" x14ac:dyDescent="0.3">
      <c r="A18" s="2"/>
      <c r="B18" s="2"/>
      <c r="C18" s="2"/>
    </row>
    <row r="19" spans="1:8" ht="72" customHeight="1" x14ac:dyDescent="0.3">
      <c r="A19" s="136" t="s">
        <v>3</v>
      </c>
      <c r="B19" s="136"/>
      <c r="C19" s="136"/>
    </row>
    <row r="20" spans="1:8" ht="15.75" customHeight="1" x14ac:dyDescent="0.3">
      <c r="A20" s="135" t="s">
        <v>4</v>
      </c>
      <c r="B20" s="135"/>
      <c r="C20" s="135"/>
    </row>
    <row r="21" spans="1:8" ht="15.75" customHeight="1" x14ac:dyDescent="0.3">
      <c r="A21" s="2"/>
      <c r="B21" s="2"/>
      <c r="C21" s="2"/>
    </row>
    <row r="22" spans="1:8" ht="15.75" customHeight="1" x14ac:dyDescent="0.3">
      <c r="A22" s="2"/>
      <c r="B22" s="2"/>
      <c r="C22" s="2"/>
    </row>
    <row r="23" spans="1:8" ht="47.25" customHeight="1" x14ac:dyDescent="0.3">
      <c r="A23" s="99" t="s">
        <v>5</v>
      </c>
      <c r="B23" s="99" t="s">
        <v>6</v>
      </c>
      <c r="C23" s="99" t="s">
        <v>134</v>
      </c>
      <c r="D23" s="100"/>
      <c r="E23" s="100"/>
      <c r="F23" s="101"/>
      <c r="G23" s="101"/>
      <c r="H23" s="101"/>
    </row>
    <row r="24" spans="1:8" ht="15.75" customHeight="1" x14ac:dyDescent="0.3">
      <c r="A24" s="99">
        <v>1</v>
      </c>
      <c r="B24" s="99">
        <v>2</v>
      </c>
      <c r="C24" s="99">
        <v>3</v>
      </c>
      <c r="D24" s="100"/>
      <c r="E24" s="100"/>
      <c r="F24" s="101"/>
      <c r="G24" s="101"/>
      <c r="H24" s="101"/>
    </row>
    <row r="25" spans="1:8" ht="15.75" customHeight="1" x14ac:dyDescent="0.3">
      <c r="A25" s="130" t="s">
        <v>135</v>
      </c>
      <c r="B25" s="131"/>
      <c r="C25" s="132"/>
      <c r="D25" s="100"/>
      <c r="E25" s="100"/>
      <c r="F25" s="101"/>
      <c r="G25" s="101"/>
      <c r="H25" s="101"/>
    </row>
    <row r="26" spans="1:8" ht="15.75" customHeight="1" x14ac:dyDescent="0.3">
      <c r="A26" s="99">
        <v>1</v>
      </c>
      <c r="B26" s="102" t="s">
        <v>136</v>
      </c>
      <c r="C26" s="103"/>
      <c r="D26" s="100"/>
      <c r="E26" s="100"/>
      <c r="F26" s="101"/>
      <c r="G26" s="101" t="s">
        <v>137</v>
      </c>
      <c r="H26" s="101"/>
    </row>
    <row r="27" spans="1:8" ht="15.75" customHeight="1" x14ac:dyDescent="0.3">
      <c r="A27" s="104" t="s">
        <v>7</v>
      </c>
      <c r="B27" s="102" t="s">
        <v>138</v>
      </c>
      <c r="C27" s="105">
        <v>0</v>
      </c>
      <c r="D27" s="106"/>
      <c r="E27" s="106"/>
      <c r="F27" s="107" t="s">
        <v>139</v>
      </c>
      <c r="G27" s="107" t="s">
        <v>140</v>
      </c>
      <c r="H27" s="107" t="s">
        <v>141</v>
      </c>
    </row>
    <row r="28" spans="1:8" ht="15.75" customHeight="1" x14ac:dyDescent="0.3">
      <c r="A28" s="104" t="s">
        <v>8</v>
      </c>
      <c r="B28" s="102" t="s">
        <v>142</v>
      </c>
      <c r="C28" s="105">
        <v>0</v>
      </c>
      <c r="D28" s="106"/>
      <c r="E28" s="106"/>
      <c r="F28" s="108">
        <v>2019</v>
      </c>
      <c r="G28" s="109">
        <v>106.826398641827</v>
      </c>
      <c r="H28" s="110"/>
    </row>
    <row r="29" spans="1:8" ht="15.75" customHeight="1" x14ac:dyDescent="0.3">
      <c r="A29" s="104" t="s">
        <v>9</v>
      </c>
      <c r="B29" s="102" t="s">
        <v>143</v>
      </c>
      <c r="C29" s="111">
        <f>'ССР 4 кв 2024'!H63*1.2</f>
        <v>1932.8249999999998</v>
      </c>
      <c r="D29" s="106"/>
      <c r="E29" s="106"/>
      <c r="F29" s="108">
        <v>2020</v>
      </c>
      <c r="G29" s="109">
        <v>105.56188522495653</v>
      </c>
      <c r="H29" s="110"/>
    </row>
    <row r="30" spans="1:8" ht="15.75" customHeight="1" x14ac:dyDescent="0.3">
      <c r="A30" s="99">
        <v>2</v>
      </c>
      <c r="B30" s="102" t="s">
        <v>10</v>
      </c>
      <c r="C30" s="111">
        <f>C27+C28+C29</f>
        <v>1932.8249999999998</v>
      </c>
      <c r="D30" s="112"/>
      <c r="E30" s="113"/>
      <c r="F30" s="108">
        <v>2021</v>
      </c>
      <c r="G30" s="109">
        <v>104.9354</v>
      </c>
      <c r="H30" s="110"/>
    </row>
    <row r="31" spans="1:8" ht="15.75" customHeight="1" x14ac:dyDescent="0.3">
      <c r="A31" s="104" t="s">
        <v>11</v>
      </c>
      <c r="B31" s="102" t="s">
        <v>144</v>
      </c>
      <c r="C31" s="111">
        <f>C30-ROUND(C30/1.2,5)</f>
        <v>322.13749999999982</v>
      </c>
      <c r="D31" s="112"/>
      <c r="E31" s="106"/>
      <c r="F31" s="108">
        <v>2022</v>
      </c>
      <c r="G31" s="109">
        <v>114.63142733059361</v>
      </c>
      <c r="H31" s="114"/>
    </row>
    <row r="32" spans="1:8" ht="15.6" x14ac:dyDescent="0.3">
      <c r="A32" s="99">
        <v>3</v>
      </c>
      <c r="B32" s="102" t="s">
        <v>145</v>
      </c>
      <c r="C32" s="129">
        <f>C30*H35</f>
        <v>2138.737503434957</v>
      </c>
      <c r="D32" s="115"/>
      <c r="E32" s="116"/>
      <c r="F32" s="117">
        <v>2023</v>
      </c>
      <c r="G32" s="109">
        <v>109.09646626082731</v>
      </c>
      <c r="H32" s="114"/>
    </row>
    <row r="33" spans="1:8" ht="15.6" x14ac:dyDescent="0.3">
      <c r="A33" s="130" t="s">
        <v>146</v>
      </c>
      <c r="B33" s="131"/>
      <c r="C33" s="132"/>
      <c r="D33" s="118"/>
      <c r="E33" s="119"/>
      <c r="F33" s="108">
        <v>2024</v>
      </c>
      <c r="G33" s="109">
        <v>109.11350326220534</v>
      </c>
      <c r="H33" s="114"/>
    </row>
    <row r="34" spans="1:8" ht="15.6" x14ac:dyDescent="0.3">
      <c r="A34" s="99">
        <v>1</v>
      </c>
      <c r="B34" s="102" t="s">
        <v>136</v>
      </c>
      <c r="C34" s="103"/>
      <c r="D34" s="120"/>
      <c r="E34" s="121"/>
      <c r="F34" s="108">
        <v>2025</v>
      </c>
      <c r="G34" s="109">
        <v>107.81631706396419</v>
      </c>
      <c r="H34" s="122">
        <f>(G34+100)/200</f>
        <v>1.039081585319821</v>
      </c>
    </row>
    <row r="35" spans="1:8" ht="15.6" x14ac:dyDescent="0.3">
      <c r="A35" s="104" t="s">
        <v>7</v>
      </c>
      <c r="B35" s="102" t="s">
        <v>138</v>
      </c>
      <c r="C35" s="123">
        <f>'ССР 4 кв 2024'!D78+'ССР 4 кв 2024'!E78</f>
        <v>9642.101656320001</v>
      </c>
      <c r="D35" s="120"/>
      <c r="E35" s="106"/>
      <c r="F35" s="108">
        <v>2026</v>
      </c>
      <c r="G35" s="109">
        <v>105.26289686896166</v>
      </c>
      <c r="H35" s="122">
        <f>(G35+100)/200*G34/100</f>
        <v>1.1065344785145874</v>
      </c>
    </row>
    <row r="36" spans="1:8" ht="15.6" x14ac:dyDescent="0.3">
      <c r="A36" s="104" t="s">
        <v>8</v>
      </c>
      <c r="B36" s="102" t="s">
        <v>142</v>
      </c>
      <c r="C36" s="123">
        <f>'ССР 4 кв 2024'!F78</f>
        <v>30700.101719999999</v>
      </c>
      <c r="D36" s="120"/>
      <c r="E36" s="106"/>
      <c r="F36" s="108">
        <v>2027</v>
      </c>
      <c r="G36" s="109">
        <v>104.42089798933949</v>
      </c>
      <c r="H36" s="122">
        <f>(G36+100)/200*G35/100*G34/100</f>
        <v>1.1599922999352297</v>
      </c>
    </row>
    <row r="37" spans="1:8" ht="15.6" x14ac:dyDescent="0.3">
      <c r="A37" s="104" t="s">
        <v>9</v>
      </c>
      <c r="B37" s="102" t="s">
        <v>143</v>
      </c>
      <c r="C37" s="123">
        <f>'ССР 4 кв 2024'!G78-C29</f>
        <v>57.984750000000304</v>
      </c>
      <c r="D37" s="120"/>
      <c r="E37" s="106"/>
      <c r="F37" s="108">
        <v>2028</v>
      </c>
      <c r="G37" s="109">
        <v>104.42089798933949</v>
      </c>
      <c r="H37" s="122">
        <f>(G37+100)/200*G36/100*G35/100*G34/100</f>
        <v>1.2112743761995592</v>
      </c>
    </row>
    <row r="38" spans="1:8" ht="15.6" x14ac:dyDescent="0.3">
      <c r="A38" s="99">
        <v>2</v>
      </c>
      <c r="B38" s="102" t="s">
        <v>10</v>
      </c>
      <c r="C38" s="123">
        <f>C35+C36+C37</f>
        <v>40400.188126320005</v>
      </c>
      <c r="D38" s="115"/>
      <c r="E38" s="116"/>
      <c r="F38" s="108">
        <v>2029</v>
      </c>
      <c r="G38" s="109">
        <v>104.42089798933949</v>
      </c>
      <c r="H38" s="122">
        <f>(G38+100)/200*G37/100*G36/100*G35/100*G34/100</f>
        <v>1.26482358074235</v>
      </c>
    </row>
    <row r="39" spans="1:8" ht="15.6" x14ac:dyDescent="0.3">
      <c r="A39" s="104" t="s">
        <v>11</v>
      </c>
      <c r="B39" s="102" t="s">
        <v>144</v>
      </c>
      <c r="C39" s="111">
        <f>C38-ROUND(C38/1.2,5)</f>
        <v>6733.3646863200047</v>
      </c>
      <c r="D39" s="120"/>
      <c r="E39" s="106"/>
      <c r="F39" s="100"/>
      <c r="G39" s="100"/>
      <c r="H39" s="100"/>
    </row>
    <row r="40" spans="1:8" ht="15.6" x14ac:dyDescent="0.3">
      <c r="A40" s="99">
        <v>3</v>
      </c>
      <c r="B40" s="102" t="s">
        <v>145</v>
      </c>
      <c r="C40" s="128">
        <f>C38*H36</f>
        <v>46863.907142465898</v>
      </c>
      <c r="D40" s="115"/>
      <c r="E40" s="116"/>
      <c r="F40" s="100"/>
      <c r="G40" s="100"/>
      <c r="H40" s="100"/>
    </row>
    <row r="41" spans="1:8" ht="15.6" x14ac:dyDescent="0.3">
      <c r="A41" s="99"/>
      <c r="B41" s="102"/>
      <c r="C41" s="123"/>
      <c r="D41" s="124"/>
      <c r="E41" s="106"/>
      <c r="F41" s="100"/>
      <c r="G41" s="100"/>
      <c r="H41" s="100"/>
    </row>
    <row r="42" spans="1:8" ht="15.6" x14ac:dyDescent="0.3">
      <c r="A42" s="99"/>
      <c r="B42" s="102" t="s">
        <v>147</v>
      </c>
      <c r="C42" s="342">
        <f>C40+C32</f>
        <v>49002.644645900858</v>
      </c>
      <c r="D42" s="115"/>
      <c r="E42" s="116"/>
      <c r="F42" s="100"/>
      <c r="G42" s="100"/>
      <c r="H42" s="125"/>
    </row>
    <row r="43" spans="1:8" ht="15.6" x14ac:dyDescent="0.3">
      <c r="A43" s="101"/>
      <c r="B43" s="101"/>
      <c r="C43" s="101"/>
      <c r="D43" s="100"/>
      <c r="E43" s="121"/>
      <c r="F43" s="100"/>
      <c r="G43" s="100"/>
      <c r="H43" s="100"/>
    </row>
    <row r="44" spans="1:8" ht="15.6" x14ac:dyDescent="0.3">
      <c r="A44" s="126" t="s">
        <v>148</v>
      </c>
      <c r="B44" s="101"/>
      <c r="C44" s="101"/>
      <c r="D44" s="127"/>
      <c r="E44" s="100"/>
      <c r="F44" s="100"/>
      <c r="G44" s="100"/>
      <c r="H44" s="100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>
    <tabColor theme="0"/>
    <pageSetUpPr fitToPage="1"/>
  </sheetPr>
  <dimension ref="A2:I88"/>
  <sheetViews>
    <sheetView view="pageBreakPreview" topLeftCell="A10" workbookViewId="0">
      <selection activeCell="G63" sqref="G63"/>
    </sheetView>
  </sheetViews>
  <sheetFormatPr defaultColWidth="9" defaultRowHeight="13.2" x14ac:dyDescent="0.25"/>
  <cols>
    <col min="1" max="1" width="7.44140625" style="10" customWidth="1"/>
    <col min="2" max="2" width="22.44140625" style="10" customWidth="1"/>
    <col min="3" max="3" width="35.33203125" style="10" customWidth="1"/>
    <col min="4" max="7" width="12.88671875" style="11" customWidth="1"/>
    <col min="8" max="8" width="16.88671875" style="11" customWidth="1"/>
    <col min="9" max="9" width="2.88671875" style="9" customWidth="1"/>
    <col min="10" max="16384" width="9" style="9"/>
  </cols>
  <sheetData>
    <row r="2" spans="1:8" ht="15.6" x14ac:dyDescent="0.25">
      <c r="B2" s="12"/>
      <c r="C2" s="13"/>
      <c r="D2" s="14"/>
      <c r="E2" s="15"/>
      <c r="F2" s="15"/>
      <c r="G2" s="16"/>
      <c r="H2" s="16"/>
    </row>
    <row r="3" spans="1:8" ht="15.6" x14ac:dyDescent="0.25">
      <c r="A3" s="138" t="s">
        <v>12</v>
      </c>
      <c r="B3" s="138"/>
      <c r="C3" s="138"/>
      <c r="D3" s="138"/>
      <c r="E3" s="138"/>
      <c r="F3" s="138"/>
      <c r="G3" s="138"/>
      <c r="H3" s="138"/>
    </row>
    <row r="4" spans="1:8" ht="15.6" x14ac:dyDescent="0.25">
      <c r="B4" s="12"/>
      <c r="C4" s="13"/>
      <c r="D4" s="14"/>
      <c r="E4" s="15"/>
      <c r="F4" s="15"/>
      <c r="G4" s="16"/>
      <c r="H4" s="16"/>
    </row>
    <row r="5" spans="1:8" ht="37.5" customHeight="1" x14ac:dyDescent="0.25">
      <c r="A5" s="139" t="s">
        <v>3</v>
      </c>
      <c r="B5" s="139"/>
      <c r="C5" s="139"/>
      <c r="D5" s="139"/>
      <c r="E5" s="139"/>
      <c r="F5" s="139"/>
      <c r="G5" s="139"/>
      <c r="H5" s="139"/>
    </row>
    <row r="6" spans="1:8" x14ac:dyDescent="0.25">
      <c r="A6" s="140" t="s">
        <v>13</v>
      </c>
      <c r="B6" s="140"/>
      <c r="C6" s="140"/>
      <c r="D6" s="140"/>
      <c r="E6" s="140"/>
      <c r="F6" s="140"/>
      <c r="G6" s="140"/>
      <c r="H6" s="140"/>
    </row>
    <row r="7" spans="1:8" ht="27.75" customHeight="1" x14ac:dyDescent="0.25">
      <c r="A7" s="18"/>
      <c r="B7" s="19" t="s">
        <v>14</v>
      </c>
      <c r="C7" s="13"/>
      <c r="D7" s="20"/>
      <c r="E7" s="17"/>
      <c r="F7" s="17"/>
      <c r="G7" s="17"/>
      <c r="H7" s="17"/>
    </row>
    <row r="8" spans="1:8" x14ac:dyDescent="0.25">
      <c r="A8" s="18"/>
      <c r="B8" s="21"/>
      <c r="C8" s="13"/>
      <c r="D8" s="17"/>
      <c r="E8" s="17"/>
      <c r="F8" s="17"/>
      <c r="G8" s="17"/>
      <c r="H8" s="17"/>
    </row>
    <row r="9" spans="1:8" ht="12.75" customHeight="1" x14ac:dyDescent="0.25">
      <c r="A9" s="141" t="s">
        <v>15</v>
      </c>
      <c r="B9" s="142" t="s">
        <v>16</v>
      </c>
      <c r="C9" s="141" t="s">
        <v>17</v>
      </c>
      <c r="D9" s="143" t="s">
        <v>18</v>
      </c>
      <c r="E9" s="143"/>
      <c r="F9" s="143"/>
      <c r="G9" s="143"/>
      <c r="H9" s="144" t="s">
        <v>19</v>
      </c>
    </row>
    <row r="10" spans="1:8" ht="12.75" customHeight="1" x14ac:dyDescent="0.25">
      <c r="A10" s="141"/>
      <c r="B10" s="142"/>
      <c r="C10" s="141"/>
      <c r="D10" s="144" t="s">
        <v>20</v>
      </c>
      <c r="E10" s="144" t="s">
        <v>21</v>
      </c>
      <c r="F10" s="144" t="s">
        <v>22</v>
      </c>
      <c r="G10" s="144" t="s">
        <v>23</v>
      </c>
      <c r="H10" s="144"/>
    </row>
    <row r="11" spans="1:8" x14ac:dyDescent="0.25">
      <c r="A11" s="141"/>
      <c r="B11" s="142"/>
      <c r="C11" s="141"/>
      <c r="D11" s="144"/>
      <c r="E11" s="144"/>
      <c r="F11" s="144"/>
      <c r="G11" s="144"/>
      <c r="H11" s="144"/>
    </row>
    <row r="12" spans="1:8" x14ac:dyDescent="0.25">
      <c r="A12" s="141"/>
      <c r="B12" s="142"/>
      <c r="C12" s="141"/>
      <c r="D12" s="144"/>
      <c r="E12" s="144"/>
      <c r="F12" s="144"/>
      <c r="G12" s="144"/>
      <c r="H12" s="144"/>
    </row>
    <row r="13" spans="1:8" x14ac:dyDescent="0.25">
      <c r="A13" s="22">
        <v>1</v>
      </c>
      <c r="B13" s="22">
        <v>2</v>
      </c>
      <c r="C13" s="22">
        <v>3</v>
      </c>
      <c r="D13" s="22">
        <v>4</v>
      </c>
      <c r="E13" s="22">
        <v>5</v>
      </c>
      <c r="F13" s="22">
        <v>6</v>
      </c>
      <c r="G13" s="22">
        <v>7</v>
      </c>
      <c r="H13" s="22">
        <v>8</v>
      </c>
    </row>
    <row r="14" spans="1:8" ht="19.649999999999999" customHeight="1" x14ac:dyDescent="0.25">
      <c r="A14" s="137" t="s">
        <v>24</v>
      </c>
      <c r="B14" s="137"/>
      <c r="C14" s="137"/>
      <c r="D14" s="137"/>
      <c r="E14" s="137"/>
      <c r="F14" s="137"/>
      <c r="G14" s="137"/>
      <c r="H14" s="137"/>
    </row>
    <row r="15" spans="1:8" ht="24.75" customHeight="1" x14ac:dyDescent="0.25">
      <c r="A15" s="24">
        <v>1</v>
      </c>
      <c r="B15" s="25" t="s">
        <v>25</v>
      </c>
      <c r="C15" s="25" t="s">
        <v>26</v>
      </c>
      <c r="D15" s="26"/>
      <c r="E15" s="23"/>
      <c r="F15" s="23"/>
      <c r="G15" s="23"/>
      <c r="H15" s="26">
        <f>SUM(D15:G15)</f>
        <v>0</v>
      </c>
    </row>
    <row r="16" spans="1:8" ht="25.5" customHeight="1" x14ac:dyDescent="0.25">
      <c r="A16" s="24"/>
      <c r="B16" s="25"/>
      <c r="C16" s="25" t="s">
        <v>27</v>
      </c>
      <c r="D16" s="26">
        <f>SUM(D15:D15)</f>
        <v>0</v>
      </c>
      <c r="E16" s="26">
        <f>SUM(E15:E15)</f>
        <v>0</v>
      </c>
      <c r="F16" s="26">
        <f>SUM(F15:F15)</f>
        <v>0</v>
      </c>
      <c r="G16" s="26">
        <f>SUM(G15:G15)</f>
        <v>0</v>
      </c>
      <c r="H16" s="26">
        <f>SUM(H15:H15)</f>
        <v>0</v>
      </c>
    </row>
    <row r="17" spans="1:8" ht="19.649999999999999" customHeight="1" x14ac:dyDescent="0.25">
      <c r="A17" s="137" t="s">
        <v>28</v>
      </c>
      <c r="B17" s="137"/>
      <c r="C17" s="137"/>
      <c r="D17" s="137"/>
      <c r="E17" s="137"/>
      <c r="F17" s="137"/>
      <c r="G17" s="137"/>
      <c r="H17" s="137"/>
    </row>
    <row r="18" spans="1:8" ht="39.6" x14ac:dyDescent="0.25">
      <c r="A18" s="24">
        <v>2</v>
      </c>
      <c r="B18" s="25" t="s">
        <v>29</v>
      </c>
      <c r="C18" s="25" t="s">
        <v>30</v>
      </c>
      <c r="D18" s="26">
        <f>'ОСР 02-01 '!D13</f>
        <v>3646.32</v>
      </c>
      <c r="E18" s="26">
        <f>'ОСР 02-01 '!E13</f>
        <v>3912.84</v>
      </c>
      <c r="F18" s="26">
        <f>'ОСР 02-01 '!F13</f>
        <v>24838.27</v>
      </c>
      <c r="G18" s="26"/>
      <c r="H18" s="26">
        <f>SUM(D18:G18)</f>
        <v>32397.43</v>
      </c>
    </row>
    <row r="19" spans="1:8" ht="12" hidden="1" customHeight="1" x14ac:dyDescent="0.25">
      <c r="A19" s="24"/>
      <c r="B19" s="25"/>
      <c r="C19" s="27" t="s">
        <v>31</v>
      </c>
      <c r="D19" s="28"/>
      <c r="E19" s="28"/>
      <c r="F19" s="28">
        <f>F45</f>
        <v>24838.27</v>
      </c>
      <c r="G19" s="28"/>
      <c r="H19" s="28">
        <f>F19</f>
        <v>24838.27</v>
      </c>
    </row>
    <row r="20" spans="1:8" ht="12.75" hidden="1" customHeight="1" x14ac:dyDescent="0.25">
      <c r="A20" s="24"/>
      <c r="B20" s="25"/>
      <c r="C20" s="25"/>
      <c r="D20" s="26"/>
      <c r="E20" s="26"/>
      <c r="F20" s="26"/>
      <c r="G20" s="26"/>
      <c r="H20" s="26"/>
    </row>
    <row r="21" spans="1:8" ht="12.75" hidden="1" customHeight="1" x14ac:dyDescent="0.25">
      <c r="A21" s="24"/>
      <c r="B21" s="25"/>
      <c r="C21" s="25"/>
      <c r="D21" s="26"/>
      <c r="E21" s="26"/>
      <c r="F21" s="26"/>
      <c r="G21" s="26"/>
      <c r="H21" s="26"/>
    </row>
    <row r="22" spans="1:8" ht="12.75" hidden="1" customHeight="1" x14ac:dyDescent="0.25">
      <c r="A22" s="24"/>
      <c r="B22" s="25"/>
      <c r="C22" s="25"/>
      <c r="D22" s="26"/>
      <c r="E22" s="26"/>
      <c r="F22" s="26"/>
      <c r="G22" s="26"/>
      <c r="H22" s="26"/>
    </row>
    <row r="23" spans="1:8" ht="12.75" hidden="1" customHeight="1" x14ac:dyDescent="0.25">
      <c r="A23" s="24"/>
      <c r="B23" s="25"/>
      <c r="C23" s="25"/>
      <c r="D23" s="26"/>
      <c r="E23" s="26"/>
      <c r="F23" s="26"/>
      <c r="G23" s="26"/>
      <c r="H23" s="26"/>
    </row>
    <row r="24" spans="1:8" ht="12.75" hidden="1" customHeight="1" x14ac:dyDescent="0.25">
      <c r="A24" s="24"/>
      <c r="B24" s="25"/>
      <c r="C24" s="27"/>
      <c r="D24" s="28"/>
      <c r="E24" s="28"/>
      <c r="F24" s="28"/>
      <c r="G24" s="28"/>
      <c r="H24" s="28"/>
    </row>
    <row r="25" spans="1:8" ht="12.75" hidden="1" customHeight="1" x14ac:dyDescent="0.25">
      <c r="A25" s="24"/>
      <c r="B25" s="25"/>
      <c r="C25" s="25"/>
      <c r="D25" s="26"/>
      <c r="E25" s="26"/>
      <c r="F25" s="26"/>
      <c r="G25" s="26"/>
      <c r="H25" s="26"/>
    </row>
    <row r="26" spans="1:8" ht="12.75" hidden="1" customHeight="1" x14ac:dyDescent="0.25">
      <c r="A26" s="24"/>
      <c r="B26" s="25"/>
      <c r="C26" s="25"/>
      <c r="D26" s="26"/>
      <c r="E26" s="26"/>
      <c r="F26" s="26"/>
      <c r="G26" s="26"/>
      <c r="H26" s="26"/>
    </row>
    <row r="27" spans="1:8" ht="26.4" x14ac:dyDescent="0.25">
      <c r="A27" s="24"/>
      <c r="B27" s="25"/>
      <c r="C27" s="25" t="s">
        <v>32</v>
      </c>
      <c r="D27" s="26">
        <f>D18</f>
        <v>3646.32</v>
      </c>
      <c r="E27" s="26">
        <f>E18</f>
        <v>3912.84</v>
      </c>
      <c r="F27" s="26">
        <f>F18</f>
        <v>24838.27</v>
      </c>
      <c r="G27" s="26">
        <f>G18</f>
        <v>0</v>
      </c>
      <c r="H27" s="26">
        <f>SUM(D27:G27)</f>
        <v>32397.43</v>
      </c>
    </row>
    <row r="28" spans="1:8" ht="19.649999999999999" hidden="1" customHeight="1" x14ac:dyDescent="0.25">
      <c r="A28" s="137" t="s">
        <v>33</v>
      </c>
      <c r="B28" s="137"/>
      <c r="C28" s="137"/>
      <c r="D28" s="137"/>
      <c r="E28" s="137"/>
      <c r="F28" s="137"/>
      <c r="G28" s="137"/>
      <c r="H28" s="137"/>
    </row>
    <row r="29" spans="1:8" ht="25.5" hidden="1" customHeight="1" x14ac:dyDescent="0.25">
      <c r="A29" s="24">
        <v>4</v>
      </c>
      <c r="B29" s="25" t="s">
        <v>34</v>
      </c>
      <c r="C29" s="25" t="s">
        <v>35</v>
      </c>
      <c r="D29" s="26"/>
      <c r="E29" s="26"/>
      <c r="F29" s="26"/>
      <c r="G29" s="26"/>
      <c r="H29" s="26">
        <f>D29</f>
        <v>0</v>
      </c>
    </row>
    <row r="30" spans="1:8" ht="25.5" hidden="1" customHeight="1" x14ac:dyDescent="0.25">
      <c r="A30" s="24"/>
      <c r="B30" s="25"/>
      <c r="C30" s="25" t="s">
        <v>36</v>
      </c>
      <c r="D30" s="26">
        <f>SUM(D29:D29)</f>
        <v>0</v>
      </c>
      <c r="E30" s="26">
        <f>SUM(E29:E29)</f>
        <v>0</v>
      </c>
      <c r="F30" s="26">
        <f>SUM(F29:F29)</f>
        <v>0</v>
      </c>
      <c r="G30" s="26">
        <f>SUM(G29:G29)</f>
        <v>0</v>
      </c>
      <c r="H30" s="26">
        <f>SUM(D30:G30)</f>
        <v>0</v>
      </c>
    </row>
    <row r="31" spans="1:8" hidden="1" x14ac:dyDescent="0.25">
      <c r="A31" s="24"/>
      <c r="B31" s="25"/>
      <c r="C31" s="25" t="s">
        <v>37</v>
      </c>
      <c r="D31" s="26">
        <f>D27+D16+D30</f>
        <v>3646.32</v>
      </c>
      <c r="E31" s="26">
        <f>E27+E16+E30</f>
        <v>3912.84</v>
      </c>
      <c r="F31" s="26">
        <f>F27+F16+F30</f>
        <v>24838.27</v>
      </c>
      <c r="G31" s="26">
        <f>G27+G16+G30</f>
        <v>0</v>
      </c>
      <c r="H31" s="26">
        <f>H27+H16+H30</f>
        <v>32397.43</v>
      </c>
    </row>
    <row r="32" spans="1:8" ht="12.75" hidden="1" customHeight="1" x14ac:dyDescent="0.25">
      <c r="A32" s="24"/>
      <c r="B32" s="25"/>
      <c r="C32" s="27" t="s">
        <v>38</v>
      </c>
      <c r="D32" s="26"/>
      <c r="E32" s="26"/>
      <c r="F32" s="26"/>
      <c r="G32" s="26"/>
      <c r="H32" s="26"/>
    </row>
    <row r="33" spans="1:8" ht="12.75" hidden="1" customHeight="1" x14ac:dyDescent="0.25">
      <c r="A33" s="24"/>
      <c r="B33" s="25"/>
      <c r="C33" s="27" t="s">
        <v>39</v>
      </c>
      <c r="D33" s="28" t="e">
        <f>#REF!+#REF!+#REF!++D18+D23+#REF!+#REF!+D30</f>
        <v>#REF!</v>
      </c>
      <c r="E33" s="28" t="e">
        <f>#REF!+#REF!+#REF!++E18+E23+#REF!+#REF!+E30</f>
        <v>#REF!</v>
      </c>
      <c r="F33" s="28" t="e">
        <f>#REF!+#REF!+#REF!++F18+F23+#REF!+#REF!+F30</f>
        <v>#REF!</v>
      </c>
      <c r="G33" s="28" t="e">
        <f>#REF!+#REF!+#REF!++G18+G23+#REF!+#REF!+G30</f>
        <v>#REF!</v>
      </c>
      <c r="H33" s="28" t="e">
        <f t="shared" ref="H33:H43" si="0">SUM(D33:G33)</f>
        <v>#REF!</v>
      </c>
    </row>
    <row r="34" spans="1:8" ht="12.75" hidden="1" customHeight="1" x14ac:dyDescent="0.25">
      <c r="A34" s="24"/>
      <c r="B34" s="25"/>
      <c r="C34" s="27" t="s">
        <v>40</v>
      </c>
      <c r="D34" s="28" t="e">
        <f>D20+#REF!</f>
        <v>#REF!</v>
      </c>
      <c r="E34" s="28" t="e">
        <f>E20+#REF!</f>
        <v>#REF!</v>
      </c>
      <c r="F34" s="28" t="e">
        <f>F20+#REF!</f>
        <v>#REF!</v>
      </c>
      <c r="G34" s="28" t="e">
        <f>G20+#REF!</f>
        <v>#REF!</v>
      </c>
      <c r="H34" s="28" t="e">
        <f t="shared" si="0"/>
        <v>#REF!</v>
      </c>
    </row>
    <row r="35" spans="1:8" ht="12.75" hidden="1" customHeight="1" x14ac:dyDescent="0.25">
      <c r="A35" s="24"/>
      <c r="B35" s="25"/>
      <c r="C35" s="27" t="s">
        <v>41</v>
      </c>
      <c r="D35" s="28">
        <f>D25+D26</f>
        <v>0</v>
      </c>
      <c r="E35" s="28">
        <f>E25+E26</f>
        <v>0</v>
      </c>
      <c r="F35" s="28">
        <f>F25+F26</f>
        <v>0</v>
      </c>
      <c r="G35" s="28">
        <f>G25+G26</f>
        <v>0</v>
      </c>
      <c r="H35" s="28">
        <f t="shared" si="0"/>
        <v>0</v>
      </c>
    </row>
    <row r="36" spans="1:8" ht="12.75" hidden="1" customHeight="1" x14ac:dyDescent="0.25">
      <c r="A36" s="24"/>
      <c r="B36" s="25"/>
      <c r="C36" s="27" t="s">
        <v>42</v>
      </c>
      <c r="D36" s="28">
        <f>D21</f>
        <v>0</v>
      </c>
      <c r="E36" s="28">
        <f>E21</f>
        <v>0</v>
      </c>
      <c r="F36" s="28">
        <f>F21</f>
        <v>0</v>
      </c>
      <c r="G36" s="28">
        <f>G21</f>
        <v>0</v>
      </c>
      <c r="H36" s="28">
        <f t="shared" si="0"/>
        <v>0</v>
      </c>
    </row>
    <row r="37" spans="1:8" ht="12.75" hidden="1" customHeight="1" x14ac:dyDescent="0.25">
      <c r="A37" s="24"/>
      <c r="B37" s="25"/>
      <c r="C37" s="27" t="s">
        <v>43</v>
      </c>
      <c r="D37" s="28" t="e">
        <f>#REF!++D22</f>
        <v>#REF!</v>
      </c>
      <c r="E37" s="28" t="e">
        <f>#REF!++E22</f>
        <v>#REF!</v>
      </c>
      <c r="F37" s="28" t="e">
        <f>#REF!++F22</f>
        <v>#REF!</v>
      </c>
      <c r="G37" s="28" t="e">
        <f>#REF!++G22</f>
        <v>#REF!</v>
      </c>
      <c r="H37" s="28" t="e">
        <f t="shared" si="0"/>
        <v>#REF!</v>
      </c>
    </row>
    <row r="38" spans="1:8" ht="19.649999999999999" hidden="1" customHeight="1" x14ac:dyDescent="0.25">
      <c r="A38" s="137" t="s">
        <v>44</v>
      </c>
      <c r="B38" s="137"/>
      <c r="C38" s="137"/>
      <c r="D38" s="137"/>
      <c r="E38" s="137"/>
      <c r="F38" s="137"/>
      <c r="G38" s="137"/>
      <c r="H38" s="137"/>
    </row>
    <row r="39" spans="1:8" ht="39.6" hidden="1" x14ac:dyDescent="0.25">
      <c r="A39" s="24">
        <v>5</v>
      </c>
      <c r="B39" s="25" t="s">
        <v>45</v>
      </c>
      <c r="C39" s="25" t="s">
        <v>46</v>
      </c>
      <c r="D39" s="26"/>
      <c r="E39" s="26"/>
      <c r="F39" s="26"/>
      <c r="G39" s="26"/>
      <c r="H39" s="26">
        <f t="shared" si="0"/>
        <v>0</v>
      </c>
    </row>
    <row r="40" spans="1:8" ht="25.5" hidden="1" customHeight="1" x14ac:dyDescent="0.25">
      <c r="A40" s="24">
        <v>30</v>
      </c>
      <c r="B40" s="25" t="s">
        <v>47</v>
      </c>
      <c r="C40" s="25" t="s">
        <v>48</v>
      </c>
      <c r="D40" s="26" t="e">
        <f t="shared" ref="D40:D41" si="1">D34*2.5%*0.8</f>
        <v>#REF!</v>
      </c>
      <c r="E40" s="26" t="e">
        <f t="shared" ref="E40:E41" si="2">E34*2.5%*0.8</f>
        <v>#REF!</v>
      </c>
      <c r="F40" s="26"/>
      <c r="G40" s="26"/>
      <c r="H40" s="26" t="e">
        <f t="shared" si="0"/>
        <v>#REF!</v>
      </c>
    </row>
    <row r="41" spans="1:8" ht="25.5" hidden="1" customHeight="1" x14ac:dyDescent="0.25">
      <c r="A41" s="24">
        <v>31</v>
      </c>
      <c r="B41" s="25" t="s">
        <v>47</v>
      </c>
      <c r="C41" s="25" t="s">
        <v>49</v>
      </c>
      <c r="D41" s="26">
        <f t="shared" si="1"/>
        <v>0</v>
      </c>
      <c r="E41" s="26">
        <f t="shared" si="2"/>
        <v>0</v>
      </c>
      <c r="F41" s="26"/>
      <c r="G41" s="26"/>
      <c r="H41" s="26">
        <f t="shared" si="0"/>
        <v>0</v>
      </c>
    </row>
    <row r="42" spans="1:8" ht="25.5" hidden="1" customHeight="1" x14ac:dyDescent="0.25">
      <c r="A42" s="24">
        <v>32</v>
      </c>
      <c r="B42" s="25" t="s">
        <v>50</v>
      </c>
      <c r="C42" s="25" t="s">
        <v>51</v>
      </c>
      <c r="D42" s="26">
        <f t="shared" ref="D42:D43" si="3">D36*3.3%*0.8</f>
        <v>0</v>
      </c>
      <c r="E42" s="26">
        <f t="shared" ref="E42:E43" si="4">E36*3.3%*0.8</f>
        <v>0</v>
      </c>
      <c r="F42" s="26"/>
      <c r="G42" s="26"/>
      <c r="H42" s="26">
        <f t="shared" si="0"/>
        <v>0</v>
      </c>
    </row>
    <row r="43" spans="1:8" ht="25.5" hidden="1" customHeight="1" x14ac:dyDescent="0.25">
      <c r="A43" s="24">
        <v>33</v>
      </c>
      <c r="B43" s="25" t="s">
        <v>50</v>
      </c>
      <c r="C43" s="25" t="s">
        <v>52</v>
      </c>
      <c r="D43" s="26" t="e">
        <f t="shared" si="3"/>
        <v>#REF!</v>
      </c>
      <c r="E43" s="26" t="e">
        <f t="shared" si="4"/>
        <v>#REF!</v>
      </c>
      <c r="F43" s="26"/>
      <c r="G43" s="26"/>
      <c r="H43" s="26" t="e">
        <f t="shared" si="0"/>
        <v>#REF!</v>
      </c>
    </row>
    <row r="44" spans="1:8" ht="26.4" hidden="1" x14ac:dyDescent="0.25">
      <c r="A44" s="24"/>
      <c r="B44" s="25"/>
      <c r="C44" s="25" t="s">
        <v>53</v>
      </c>
      <c r="D44" s="26">
        <f>D39</f>
        <v>0</v>
      </c>
      <c r="E44" s="26">
        <f>E39</f>
        <v>0</v>
      </c>
      <c r="F44" s="26">
        <f>F39</f>
        <v>0</v>
      </c>
      <c r="G44" s="26">
        <f>G39</f>
        <v>0</v>
      </c>
      <c r="H44" s="26">
        <f>H39</f>
        <v>0</v>
      </c>
    </row>
    <row r="45" spans="1:8" hidden="1" x14ac:dyDescent="0.25">
      <c r="A45" s="24"/>
      <c r="B45" s="25"/>
      <c r="C45" s="25" t="s">
        <v>54</v>
      </c>
      <c r="D45" s="26">
        <f>D31+D44</f>
        <v>3646.32</v>
      </c>
      <c r="E45" s="26">
        <f>E31+E44</f>
        <v>3912.84</v>
      </c>
      <c r="F45" s="26">
        <f>F31+F44</f>
        <v>24838.27</v>
      </c>
      <c r="G45" s="26">
        <f>G31+G44</f>
        <v>0</v>
      </c>
      <c r="H45" s="26">
        <f>SUM(D45:G45)</f>
        <v>32397.43</v>
      </c>
    </row>
    <row r="46" spans="1:8" ht="12.75" hidden="1" customHeight="1" x14ac:dyDescent="0.25">
      <c r="A46" s="24"/>
      <c r="B46" s="25"/>
      <c r="C46" s="27" t="s">
        <v>38</v>
      </c>
      <c r="D46" s="26"/>
      <c r="E46" s="26"/>
      <c r="F46" s="26"/>
      <c r="G46" s="26"/>
      <c r="H46" s="26"/>
    </row>
    <row r="47" spans="1:8" ht="12.75" hidden="1" customHeight="1" x14ac:dyDescent="0.25">
      <c r="A47" s="24"/>
      <c r="B47" s="25"/>
      <c r="C47" s="27" t="s">
        <v>39</v>
      </c>
      <c r="D47" s="28" t="e">
        <f t="shared" ref="D47:D51" si="5">D33+D39</f>
        <v>#REF!</v>
      </c>
      <c r="E47" s="28" t="e">
        <f t="shared" ref="E47:E51" si="6">E33+E39</f>
        <v>#REF!</v>
      </c>
      <c r="F47" s="28" t="e">
        <f t="shared" ref="F47:F51" si="7">F33+F39</f>
        <v>#REF!</v>
      </c>
      <c r="G47" s="28" t="e">
        <f t="shared" ref="G47:G51" si="8">G33+G39</f>
        <v>#REF!</v>
      </c>
      <c r="H47" s="28" t="e">
        <f t="shared" ref="H47:H62" si="9">SUM(D47:G47)</f>
        <v>#REF!</v>
      </c>
    </row>
    <row r="48" spans="1:8" ht="12.75" hidden="1" customHeight="1" x14ac:dyDescent="0.25">
      <c r="A48" s="24"/>
      <c r="B48" s="25"/>
      <c r="C48" s="27" t="s">
        <v>40</v>
      </c>
      <c r="D48" s="28" t="e">
        <f t="shared" si="5"/>
        <v>#REF!</v>
      </c>
      <c r="E48" s="28" t="e">
        <f t="shared" si="6"/>
        <v>#REF!</v>
      </c>
      <c r="F48" s="28" t="e">
        <f t="shared" si="7"/>
        <v>#REF!</v>
      </c>
      <c r="G48" s="28" t="e">
        <f t="shared" si="8"/>
        <v>#REF!</v>
      </c>
      <c r="H48" s="28" t="e">
        <f t="shared" si="9"/>
        <v>#REF!</v>
      </c>
    </row>
    <row r="49" spans="1:9" ht="12.75" hidden="1" customHeight="1" x14ac:dyDescent="0.25">
      <c r="A49" s="24"/>
      <c r="B49" s="25"/>
      <c r="C49" s="27" t="s">
        <v>41</v>
      </c>
      <c r="D49" s="28">
        <f t="shared" si="5"/>
        <v>0</v>
      </c>
      <c r="E49" s="28">
        <f t="shared" si="6"/>
        <v>0</v>
      </c>
      <c r="F49" s="28">
        <f t="shared" si="7"/>
        <v>0</v>
      </c>
      <c r="G49" s="28">
        <f t="shared" si="8"/>
        <v>0</v>
      </c>
      <c r="H49" s="28">
        <f t="shared" si="9"/>
        <v>0</v>
      </c>
    </row>
    <row r="50" spans="1:9" ht="12.75" hidden="1" customHeight="1" x14ac:dyDescent="0.25">
      <c r="A50" s="24"/>
      <c r="B50" s="25"/>
      <c r="C50" s="27" t="s">
        <v>42</v>
      </c>
      <c r="D50" s="28">
        <f t="shared" si="5"/>
        <v>0</v>
      </c>
      <c r="E50" s="28">
        <f t="shared" si="6"/>
        <v>0</v>
      </c>
      <c r="F50" s="28">
        <f t="shared" si="7"/>
        <v>0</v>
      </c>
      <c r="G50" s="28">
        <f t="shared" si="8"/>
        <v>0</v>
      </c>
      <c r="H50" s="28">
        <f t="shared" si="9"/>
        <v>0</v>
      </c>
    </row>
    <row r="51" spans="1:9" ht="12.75" hidden="1" customHeight="1" x14ac:dyDescent="0.25">
      <c r="A51" s="24"/>
      <c r="B51" s="25"/>
      <c r="C51" s="27" t="s">
        <v>43</v>
      </c>
      <c r="D51" s="28" t="e">
        <f t="shared" si="5"/>
        <v>#REF!</v>
      </c>
      <c r="E51" s="28" t="e">
        <f t="shared" si="6"/>
        <v>#REF!</v>
      </c>
      <c r="F51" s="28" t="e">
        <f t="shared" si="7"/>
        <v>#REF!</v>
      </c>
      <c r="G51" s="28" t="e">
        <f t="shared" si="8"/>
        <v>#REF!</v>
      </c>
      <c r="H51" s="28" t="e">
        <f t="shared" si="9"/>
        <v>#REF!</v>
      </c>
    </row>
    <row r="52" spans="1:9" ht="19.649999999999999" customHeight="1" x14ac:dyDescent="0.25">
      <c r="A52" s="137" t="s">
        <v>55</v>
      </c>
      <c r="B52" s="137"/>
      <c r="C52" s="137"/>
      <c r="D52" s="137"/>
      <c r="E52" s="137"/>
      <c r="F52" s="137"/>
      <c r="G52" s="137"/>
      <c r="H52" s="137"/>
    </row>
    <row r="53" spans="1:9" ht="39.6" x14ac:dyDescent="0.25">
      <c r="A53" s="24">
        <v>3</v>
      </c>
      <c r="B53" s="29" t="s">
        <v>56</v>
      </c>
      <c r="C53" s="29" t="s">
        <v>57</v>
      </c>
      <c r="D53" s="26">
        <f>D45*3.2%</f>
        <v>116.68224000000001</v>
      </c>
      <c r="E53" s="26">
        <f>E45*3.2%</f>
        <v>125.21088</v>
      </c>
      <c r="F53" s="26"/>
      <c r="G53" s="26"/>
      <c r="H53" s="26">
        <f t="shared" si="9"/>
        <v>241.89312000000001</v>
      </c>
    </row>
    <row r="54" spans="1:9" ht="39.6" x14ac:dyDescent="0.25">
      <c r="A54" s="24">
        <v>4</v>
      </c>
      <c r="B54" s="25" t="s">
        <v>58</v>
      </c>
      <c r="C54" s="25" t="s">
        <v>59</v>
      </c>
      <c r="D54" s="26"/>
      <c r="E54" s="26"/>
      <c r="F54" s="26"/>
      <c r="G54" s="26"/>
      <c r="H54" s="26">
        <f t="shared" si="9"/>
        <v>0</v>
      </c>
    </row>
    <row r="55" spans="1:9" ht="26.4" x14ac:dyDescent="0.25">
      <c r="A55" s="24"/>
      <c r="B55" s="25"/>
      <c r="C55" s="25" t="s">
        <v>60</v>
      </c>
      <c r="D55" s="26">
        <f>SUM(D53:D54)</f>
        <v>116.68224000000001</v>
      </c>
      <c r="E55" s="26">
        <f>SUM(E53:E54)</f>
        <v>125.21088</v>
      </c>
      <c r="F55" s="26">
        <f>SUM(F53:F54)</f>
        <v>0</v>
      </c>
      <c r="G55" s="26">
        <f>SUM(G53:G54)</f>
        <v>0</v>
      </c>
      <c r="H55" s="26">
        <f t="shared" si="9"/>
        <v>241.89312000000001</v>
      </c>
    </row>
    <row r="56" spans="1:9" x14ac:dyDescent="0.25">
      <c r="A56" s="24"/>
      <c r="B56" s="25"/>
      <c r="C56" s="25" t="s">
        <v>61</v>
      </c>
      <c r="D56" s="26">
        <f>D45+D55</f>
        <v>3763.0022400000003</v>
      </c>
      <c r="E56" s="26">
        <f>E45+E55</f>
        <v>4038.0508800000002</v>
      </c>
      <c r="F56" s="26">
        <f>F45+F55</f>
        <v>24838.27</v>
      </c>
      <c r="G56" s="26">
        <f>G45+G55</f>
        <v>0</v>
      </c>
      <c r="H56" s="26">
        <f t="shared" si="9"/>
        <v>32639.323120000001</v>
      </c>
    </row>
    <row r="57" spans="1:9" ht="19.649999999999999" hidden="1" customHeight="1" x14ac:dyDescent="0.25">
      <c r="A57" s="137" t="s">
        <v>62</v>
      </c>
      <c r="B57" s="137"/>
      <c r="C57" s="137"/>
      <c r="D57" s="137"/>
      <c r="E57" s="137"/>
      <c r="F57" s="137"/>
      <c r="G57" s="137"/>
      <c r="H57" s="137"/>
    </row>
    <row r="58" spans="1:9" ht="39" hidden="1" customHeight="1" x14ac:dyDescent="0.25">
      <c r="A58" s="24">
        <v>8</v>
      </c>
      <c r="B58" s="25" t="s">
        <v>63</v>
      </c>
      <c r="C58" s="25" t="s">
        <v>64</v>
      </c>
      <c r="D58" s="26"/>
      <c r="E58" s="26"/>
      <c r="F58" s="26"/>
      <c r="G58" s="26"/>
      <c r="H58" s="26"/>
    </row>
    <row r="59" spans="1:9" ht="26.4" hidden="1" x14ac:dyDescent="0.25">
      <c r="A59" s="24">
        <v>9</v>
      </c>
      <c r="B59" s="25" t="s">
        <v>65</v>
      </c>
      <c r="C59" s="25" t="s">
        <v>66</v>
      </c>
      <c r="D59" s="26"/>
      <c r="E59" s="26"/>
      <c r="F59" s="26"/>
      <c r="G59" s="26"/>
      <c r="H59" s="26"/>
    </row>
    <row r="60" spans="1:9" ht="26.4" hidden="1" x14ac:dyDescent="0.25">
      <c r="A60" s="24"/>
      <c r="B60" s="25"/>
      <c r="C60" s="25" t="s">
        <v>67</v>
      </c>
      <c r="D60" s="26"/>
      <c r="E60" s="26"/>
      <c r="F60" s="26"/>
      <c r="G60" s="26"/>
      <c r="H60" s="26"/>
    </row>
    <row r="61" spans="1:9" ht="19.649999999999999" customHeight="1" x14ac:dyDescent="0.25">
      <c r="A61" s="137" t="s">
        <v>68</v>
      </c>
      <c r="B61" s="137"/>
      <c r="C61" s="137"/>
      <c r="D61" s="137"/>
      <c r="E61" s="137"/>
      <c r="F61" s="137"/>
      <c r="G61" s="137"/>
      <c r="H61" s="137"/>
    </row>
    <row r="62" spans="1:9" x14ac:dyDescent="0.25">
      <c r="A62" s="24">
        <v>5</v>
      </c>
      <c r="B62" s="25"/>
      <c r="C62" s="25" t="s">
        <v>69</v>
      </c>
      <c r="D62" s="26"/>
      <c r="E62" s="26"/>
      <c r="F62" s="26"/>
      <c r="G62" s="26">
        <f>(ПИР!F30/1000)</f>
        <v>1610.6875</v>
      </c>
      <c r="H62" s="26">
        <f t="shared" si="9"/>
        <v>1610.6875</v>
      </c>
      <c r="I62" s="30"/>
    </row>
    <row r="63" spans="1:9" ht="26.4" x14ac:dyDescent="0.25">
      <c r="A63" s="24"/>
      <c r="B63" s="25"/>
      <c r="C63" s="25" t="s">
        <v>70</v>
      </c>
      <c r="D63" s="26"/>
      <c r="E63" s="26"/>
      <c r="F63" s="26"/>
      <c r="G63" s="26">
        <f>SUM(G62:G62)</f>
        <v>1610.6875</v>
      </c>
      <c r="H63" s="26">
        <f>SUM(H62:H62)</f>
        <v>1610.6875</v>
      </c>
    </row>
    <row r="64" spans="1:9" x14ac:dyDescent="0.25">
      <c r="A64" s="24"/>
      <c r="B64" s="25"/>
      <c r="C64" s="25" t="s">
        <v>71</v>
      </c>
      <c r="D64" s="26">
        <f>D56</f>
        <v>3763.0022400000003</v>
      </c>
      <c r="E64" s="26">
        <f>E56</f>
        <v>4038.0508800000002</v>
      </c>
      <c r="F64" s="26">
        <f>F56</f>
        <v>24838.27</v>
      </c>
      <c r="G64" s="26">
        <f>G60+G56+G63</f>
        <v>1610.6875</v>
      </c>
      <c r="H64" s="26">
        <f t="shared" ref="H64:H65" si="10">SUM(D64:G64)</f>
        <v>34250.010620000001</v>
      </c>
    </row>
    <row r="65" spans="1:8" s="31" customFormat="1" x14ac:dyDescent="0.25">
      <c r="A65" s="32"/>
      <c r="B65" s="27"/>
      <c r="C65" s="27" t="s">
        <v>31</v>
      </c>
      <c r="D65" s="28"/>
      <c r="E65" s="28"/>
      <c r="F65" s="28"/>
      <c r="G65" s="28"/>
      <c r="H65" s="28">
        <f t="shared" si="10"/>
        <v>0</v>
      </c>
    </row>
    <row r="66" spans="1:8" ht="19.649999999999999" customHeight="1" x14ac:dyDescent="0.25">
      <c r="A66" s="137" t="s">
        <v>72</v>
      </c>
      <c r="B66" s="137"/>
      <c r="C66" s="137"/>
      <c r="D66" s="137"/>
      <c r="E66" s="137"/>
      <c r="F66" s="137"/>
      <c r="G66" s="137"/>
      <c r="H66" s="137"/>
    </row>
    <row r="67" spans="1:8" ht="26.4" x14ac:dyDescent="0.25">
      <c r="A67" s="24">
        <v>6</v>
      </c>
      <c r="B67" s="25" t="s">
        <v>73</v>
      </c>
      <c r="C67" s="25" t="s">
        <v>74</v>
      </c>
      <c r="D67" s="26">
        <f>D64*0.03</f>
        <v>112.8900672</v>
      </c>
      <c r="E67" s="26">
        <f>E64*0.03</f>
        <v>121.1415264</v>
      </c>
      <c r="F67" s="26">
        <f>F64*0.03</f>
        <v>745.1481</v>
      </c>
      <c r="G67" s="26">
        <f>G64*0.03</f>
        <v>48.320625</v>
      </c>
      <c r="H67" s="26">
        <f>H64*0.03</f>
        <v>1027.5003185999999</v>
      </c>
    </row>
    <row r="68" spans="1:8" x14ac:dyDescent="0.25">
      <c r="A68" s="24"/>
      <c r="B68" s="25"/>
      <c r="C68" s="25" t="s">
        <v>75</v>
      </c>
      <c r="D68" s="26">
        <f>D67</f>
        <v>112.8900672</v>
      </c>
      <c r="E68" s="26">
        <f>E67</f>
        <v>121.1415264</v>
      </c>
      <c r="F68" s="26">
        <f>F67</f>
        <v>745.1481</v>
      </c>
      <c r="G68" s="26">
        <f>G67</f>
        <v>48.320625</v>
      </c>
      <c r="H68" s="26">
        <f>H67</f>
        <v>1027.5003185999999</v>
      </c>
    </row>
    <row r="69" spans="1:8" ht="26.4" x14ac:dyDescent="0.25">
      <c r="A69" s="33"/>
      <c r="B69" s="34"/>
      <c r="C69" s="34" t="s">
        <v>76</v>
      </c>
      <c r="D69" s="35">
        <f>D64+D68</f>
        <v>3875.8923072000002</v>
      </c>
      <c r="E69" s="35">
        <f>E64+E68</f>
        <v>4159.1924064000004</v>
      </c>
      <c r="F69" s="35">
        <f>F64+F68</f>
        <v>25583.418099999999</v>
      </c>
      <c r="G69" s="35">
        <f>G64+G68</f>
        <v>1659.0081250000001</v>
      </c>
      <c r="H69" s="35">
        <f>H64+H68</f>
        <v>35277.510938600004</v>
      </c>
    </row>
    <row r="70" spans="1:8" ht="13.5" hidden="1" customHeight="1" x14ac:dyDescent="0.25">
      <c r="A70" s="33"/>
      <c r="B70" s="34"/>
      <c r="C70" s="36" t="s">
        <v>38</v>
      </c>
      <c r="D70" s="35"/>
      <c r="E70" s="35"/>
      <c r="F70" s="35"/>
      <c r="G70" s="35"/>
      <c r="H70" s="35"/>
    </row>
    <row r="71" spans="1:8" ht="13.5" hidden="1" customHeight="1" x14ac:dyDescent="0.25">
      <c r="A71" s="33"/>
      <c r="B71" s="34"/>
      <c r="C71" s="36" t="s">
        <v>39</v>
      </c>
      <c r="D71" s="37" t="e">
        <f>(#REF!+D60+D63)*1.03</f>
        <v>#REF!</v>
      </c>
      <c r="E71" s="37" t="e">
        <f>(#REF!+E60+E63)*1.03</f>
        <v>#REF!</v>
      </c>
      <c r="F71" s="37" t="e">
        <f>(#REF!+F60+F63)*1.03</f>
        <v>#REF!</v>
      </c>
      <c r="G71" s="37" t="e">
        <f>(#REF!+G60+G63)*1.03</f>
        <v>#REF!</v>
      </c>
      <c r="H71" s="37" t="e">
        <f t="shared" ref="H71:H75" si="11">SUM(D71:G71)</f>
        <v>#REF!</v>
      </c>
    </row>
    <row r="72" spans="1:8" ht="13.5" hidden="1" customHeight="1" x14ac:dyDescent="0.25">
      <c r="A72" s="33"/>
      <c r="B72" s="34"/>
      <c r="C72" s="36" t="s">
        <v>40</v>
      </c>
      <c r="D72" s="37" t="e">
        <f>#REF!*1.03</f>
        <v>#REF!</v>
      </c>
      <c r="E72" s="37" t="e">
        <f>#REF!*1.03</f>
        <v>#REF!</v>
      </c>
      <c r="F72" s="37" t="e">
        <f>#REF!*1.03</f>
        <v>#REF!</v>
      </c>
      <c r="G72" s="37" t="e">
        <f>#REF!*1.03</f>
        <v>#REF!</v>
      </c>
      <c r="H72" s="37" t="e">
        <f t="shared" si="11"/>
        <v>#REF!</v>
      </c>
    </row>
    <row r="73" spans="1:8" ht="13.5" hidden="1" customHeight="1" x14ac:dyDescent="0.25">
      <c r="A73" s="33"/>
      <c r="B73" s="34"/>
      <c r="C73" s="36" t="s">
        <v>41</v>
      </c>
      <c r="D73" s="37" t="e">
        <f>#REF!*1.03</f>
        <v>#REF!</v>
      </c>
      <c r="E73" s="37" t="e">
        <f>#REF!*1.03</f>
        <v>#REF!</v>
      </c>
      <c r="F73" s="37" t="e">
        <f>#REF!*1.03</f>
        <v>#REF!</v>
      </c>
      <c r="G73" s="37" t="e">
        <f>#REF!*1.03</f>
        <v>#REF!</v>
      </c>
      <c r="H73" s="37" t="e">
        <f t="shared" si="11"/>
        <v>#REF!</v>
      </c>
    </row>
    <row r="74" spans="1:8" ht="13.5" hidden="1" customHeight="1" x14ac:dyDescent="0.25">
      <c r="A74" s="33"/>
      <c r="B74" s="34"/>
      <c r="C74" s="36" t="s">
        <v>42</v>
      </c>
      <c r="D74" s="37" t="e">
        <f>#REF!*1.03</f>
        <v>#REF!</v>
      </c>
      <c r="E74" s="37" t="e">
        <f>#REF!*1.03</f>
        <v>#REF!</v>
      </c>
      <c r="F74" s="37" t="e">
        <f>#REF!*1.03</f>
        <v>#REF!</v>
      </c>
      <c r="G74" s="37" t="e">
        <f>#REF!*1.03</f>
        <v>#REF!</v>
      </c>
      <c r="H74" s="37" t="e">
        <f t="shared" si="11"/>
        <v>#REF!</v>
      </c>
    </row>
    <row r="75" spans="1:8" ht="13.5" hidden="1" customHeight="1" x14ac:dyDescent="0.25">
      <c r="A75" s="33"/>
      <c r="B75" s="34"/>
      <c r="C75" s="36" t="s">
        <v>43</v>
      </c>
      <c r="D75" s="37" t="e">
        <f>#REF!*1.03</f>
        <v>#REF!</v>
      </c>
      <c r="E75" s="37" t="e">
        <f>#REF!*1.03</f>
        <v>#REF!</v>
      </c>
      <c r="F75" s="37" t="e">
        <f>#REF!*1.03</f>
        <v>#REF!</v>
      </c>
      <c r="G75" s="37" t="e">
        <f>#REF!*1.03</f>
        <v>#REF!</v>
      </c>
      <c r="H75" s="37" t="e">
        <f t="shared" si="11"/>
        <v>#REF!</v>
      </c>
    </row>
    <row r="76" spans="1:8" ht="19.649999999999999" customHeight="1" x14ac:dyDescent="0.25">
      <c r="A76" s="137" t="s">
        <v>77</v>
      </c>
      <c r="B76" s="137"/>
      <c r="C76" s="137"/>
      <c r="D76" s="137"/>
      <c r="E76" s="137"/>
      <c r="F76" s="137"/>
      <c r="G76" s="137"/>
      <c r="H76" s="137"/>
    </row>
    <row r="77" spans="1:8" x14ac:dyDescent="0.25">
      <c r="A77" s="24">
        <v>7</v>
      </c>
      <c r="B77" s="25" t="s">
        <v>78</v>
      </c>
      <c r="C77" s="25" t="s">
        <v>79</v>
      </c>
      <c r="D77" s="26">
        <f>D69*0.2</f>
        <v>775.17846144000009</v>
      </c>
      <c r="E77" s="26">
        <f>E69*0.2</f>
        <v>831.83848128000011</v>
      </c>
      <c r="F77" s="26">
        <f>F69*0.2</f>
        <v>5116.6836199999998</v>
      </c>
      <c r="G77" s="26">
        <f>G69*0.2</f>
        <v>331.80162500000006</v>
      </c>
      <c r="H77" s="26">
        <f>H69*0.2</f>
        <v>7055.5021877200015</v>
      </c>
    </row>
    <row r="78" spans="1:8" ht="13.8" x14ac:dyDescent="0.25">
      <c r="A78" s="24"/>
      <c r="B78" s="25"/>
      <c r="C78" s="23" t="s">
        <v>80</v>
      </c>
      <c r="D78" s="35">
        <f>D69+D77</f>
        <v>4651.0707686400001</v>
      </c>
      <c r="E78" s="35">
        <f>E69+E77</f>
        <v>4991.0308876800009</v>
      </c>
      <c r="F78" s="35">
        <f>F69+F77</f>
        <v>30700.101719999999</v>
      </c>
      <c r="G78" s="35">
        <f>G69+G77</f>
        <v>1990.8097500000001</v>
      </c>
      <c r="H78" s="38">
        <f>H69+H77</f>
        <v>42333.013126320002</v>
      </c>
    </row>
    <row r="79" spans="1:8" ht="15" hidden="1" customHeight="1" x14ac:dyDescent="0.25">
      <c r="A79" s="24"/>
      <c r="B79" s="25"/>
      <c r="C79" s="39" t="s">
        <v>31</v>
      </c>
      <c r="D79" s="40"/>
      <c r="E79" s="40"/>
      <c r="F79" s="40" t="e">
        <f>#REF!*1.18</f>
        <v>#REF!</v>
      </c>
      <c r="G79" s="40"/>
      <c r="H79" s="37" t="e">
        <f>SUM(D79:G79)</f>
        <v>#REF!</v>
      </c>
    </row>
    <row r="80" spans="1:8" ht="14.25" hidden="1" customHeight="1" x14ac:dyDescent="0.25">
      <c r="A80" s="137" t="s">
        <v>81</v>
      </c>
      <c r="B80" s="137"/>
      <c r="C80" s="137"/>
      <c r="D80" s="137"/>
      <c r="E80" s="137"/>
      <c r="F80" s="137"/>
      <c r="G80" s="137"/>
      <c r="H80" s="137"/>
    </row>
    <row r="81" spans="1:8" ht="12.75" hidden="1" customHeight="1" x14ac:dyDescent="0.25">
      <c r="A81" s="32"/>
      <c r="B81" s="27"/>
      <c r="C81" s="27" t="s">
        <v>82</v>
      </c>
      <c r="D81" s="28">
        <v>540.99</v>
      </c>
      <c r="E81" s="28"/>
      <c r="F81" s="28"/>
      <c r="G81" s="28"/>
      <c r="H81" s="28">
        <f>SUM(D81:G81)</f>
        <v>540.99</v>
      </c>
    </row>
    <row r="83" spans="1:8" ht="18" customHeight="1" x14ac:dyDescent="0.25"/>
    <row r="84" spans="1:8" ht="24.75" customHeight="1" x14ac:dyDescent="0.25">
      <c r="B84" s="41"/>
      <c r="D84" s="12"/>
      <c r="E84" s="10"/>
      <c r="F84" s="10"/>
      <c r="G84" s="10"/>
      <c r="H84" s="10"/>
    </row>
    <row r="85" spans="1:8" ht="24.75" hidden="1" customHeight="1" x14ac:dyDescent="0.3">
      <c r="B85" s="42"/>
      <c r="C85" s="12"/>
      <c r="D85" s="10"/>
      <c r="E85" s="10"/>
      <c r="F85" s="10"/>
      <c r="G85" s="10"/>
      <c r="H85" s="10"/>
    </row>
    <row r="86" spans="1:8" ht="24.75" hidden="1" customHeight="1" x14ac:dyDescent="0.25">
      <c r="B86" s="41"/>
      <c r="D86" s="12"/>
      <c r="E86" s="10"/>
      <c r="F86" s="10"/>
      <c r="G86" s="10"/>
      <c r="H86" s="10"/>
    </row>
    <row r="87" spans="1:8" ht="24.75" customHeight="1" x14ac:dyDescent="0.25">
      <c r="B87" s="41"/>
      <c r="D87" s="10"/>
      <c r="E87" s="10"/>
      <c r="F87" s="10"/>
      <c r="G87" s="10"/>
      <c r="H87" s="10"/>
    </row>
    <row r="88" spans="1:8" ht="24.75" customHeight="1" x14ac:dyDescent="0.25">
      <c r="B88" s="41"/>
      <c r="D88" s="12"/>
    </row>
  </sheetData>
  <mergeCells count="22">
    <mergeCell ref="A3:H3"/>
    <mergeCell ref="A5:H5"/>
    <mergeCell ref="A6:H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  <mergeCell ref="A28:H28"/>
    <mergeCell ref="A38:H38"/>
    <mergeCell ref="A52:H52"/>
    <mergeCell ref="A57:H57"/>
    <mergeCell ref="A61:H61"/>
    <mergeCell ref="A66:H66"/>
    <mergeCell ref="A76:H76"/>
    <mergeCell ref="A80:H80"/>
  </mergeCells>
  <pageMargins left="0.45000000000000007" right="0" top="0.35" bottom="0.19000000000000003" header="0.19685039370078738" footer="0.17"/>
  <pageSetup paperSize="9" scale="72" fitToHeight="0" orientation="portrait" r:id="rId1"/>
  <headerFooter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pageSetUpPr fitToPage="1"/>
  </sheetPr>
  <dimension ref="A1:N26"/>
  <sheetViews>
    <sheetView topLeftCell="C1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43" customWidth="1"/>
    <col min="2" max="2" width="51.5546875" style="43" customWidth="1"/>
    <col min="3" max="3" width="66.6640625" style="43" customWidth="1"/>
    <col min="4" max="4" width="30.88671875" style="43" customWidth="1"/>
    <col min="5" max="5" width="19.33203125" style="43" customWidth="1"/>
    <col min="6" max="6" width="21" style="43" customWidth="1"/>
    <col min="7" max="7" width="16.6640625" style="43" customWidth="1"/>
    <col min="8" max="8" width="20.109375" style="43" customWidth="1"/>
    <col min="9" max="9" width="15" style="43" customWidth="1" outlineLevel="7"/>
    <col min="10" max="10" width="13.109375" style="44" customWidth="1" outlineLevel="7"/>
    <col min="11" max="11" width="8.88671875" style="43"/>
    <col min="12" max="12" width="9.33203125" style="43" customWidth="1"/>
    <col min="13" max="13" width="17.33203125" style="43" customWidth="1"/>
    <col min="14" max="14" width="8.88671875" style="43"/>
  </cols>
  <sheetData>
    <row r="1" spans="1:14" x14ac:dyDescent="0.3">
      <c r="A1" s="45"/>
      <c r="B1" s="1"/>
      <c r="C1" s="1"/>
      <c r="D1" s="1"/>
      <c r="E1" s="1"/>
      <c r="F1" s="1"/>
      <c r="G1" s="1"/>
      <c r="H1" s="1" t="s">
        <v>83</v>
      </c>
    </row>
    <row r="2" spans="1:14" ht="45.75" customHeight="1" x14ac:dyDescent="0.3">
      <c r="A2" s="2"/>
      <c r="B2" s="2" t="s">
        <v>84</v>
      </c>
      <c r="C2" s="136" t="s">
        <v>3</v>
      </c>
      <c r="D2" s="136"/>
      <c r="E2" s="136"/>
      <c r="F2" s="136"/>
      <c r="G2" s="136"/>
      <c r="H2" s="136"/>
    </row>
    <row r="3" spans="1:14" x14ac:dyDescent="0.3">
      <c r="A3" s="3"/>
      <c r="B3" s="3"/>
      <c r="C3" s="3"/>
      <c r="E3" s="3"/>
      <c r="F3" s="3"/>
      <c r="G3" s="3"/>
      <c r="H3" s="3"/>
    </row>
    <row r="4" spans="1:14" x14ac:dyDescent="0.3">
      <c r="A4" s="2"/>
      <c r="B4" s="2"/>
      <c r="C4" s="2"/>
      <c r="D4" s="2"/>
      <c r="E4" s="2"/>
      <c r="F4" s="2"/>
      <c r="G4" s="2"/>
      <c r="H4" s="2"/>
    </row>
    <row r="5" spans="1:14" x14ac:dyDescent="0.3">
      <c r="A5" s="6"/>
      <c r="B5" s="6"/>
      <c r="C5" s="6"/>
      <c r="D5" s="1" t="s">
        <v>85</v>
      </c>
      <c r="E5" s="46"/>
      <c r="F5" s="6"/>
      <c r="G5" s="6"/>
      <c r="H5" s="6"/>
    </row>
    <row r="6" spans="1:14" x14ac:dyDescent="0.3">
      <c r="A6" s="2"/>
      <c r="B6" s="2"/>
      <c r="C6" s="2"/>
      <c r="D6" s="2"/>
      <c r="E6" s="2"/>
      <c r="F6" s="2"/>
      <c r="G6" s="2"/>
      <c r="H6" s="2"/>
    </row>
    <row r="7" spans="1:14" x14ac:dyDescent="0.3">
      <c r="A7" s="2"/>
      <c r="B7" s="2" t="s">
        <v>86</v>
      </c>
      <c r="C7" s="47" t="s">
        <v>87</v>
      </c>
      <c r="D7" s="2"/>
      <c r="E7" s="2"/>
      <c r="F7" s="2"/>
      <c r="G7" s="2"/>
      <c r="H7" s="2"/>
    </row>
    <row r="8" spans="1:14" x14ac:dyDescent="0.3">
      <c r="A8" s="2"/>
      <c r="B8" s="2"/>
      <c r="C8" s="2"/>
      <c r="D8" s="2"/>
      <c r="E8" s="2"/>
      <c r="F8" s="2"/>
      <c r="G8" s="2"/>
      <c r="H8" s="2"/>
    </row>
    <row r="9" spans="1:14" x14ac:dyDescent="0.3">
      <c r="A9" s="2" t="s">
        <v>88</v>
      </c>
      <c r="B9" s="2"/>
      <c r="C9" s="2"/>
      <c r="D9" s="2"/>
      <c r="E9" s="2"/>
      <c r="F9" s="2"/>
      <c r="G9" s="2"/>
      <c r="H9" s="48"/>
      <c r="J9" s="43"/>
    </row>
    <row r="10" spans="1:14" ht="23.25" customHeight="1" x14ac:dyDescent="0.3">
      <c r="A10" s="145" t="s">
        <v>5</v>
      </c>
      <c r="B10" s="145" t="s">
        <v>89</v>
      </c>
      <c r="C10" s="145" t="s">
        <v>90</v>
      </c>
      <c r="D10" s="146" t="s">
        <v>18</v>
      </c>
      <c r="E10" s="147"/>
      <c r="F10" s="147"/>
      <c r="G10" s="147"/>
      <c r="H10" s="148"/>
      <c r="J10" s="43"/>
    </row>
    <row r="11" spans="1:14" ht="59.25" customHeight="1" x14ac:dyDescent="0.3">
      <c r="A11" s="145"/>
      <c r="B11" s="145"/>
      <c r="C11" s="145"/>
      <c r="D11" s="7" t="s">
        <v>91</v>
      </c>
      <c r="E11" s="7" t="s">
        <v>21</v>
      </c>
      <c r="F11" s="7" t="s">
        <v>92</v>
      </c>
      <c r="G11" s="7" t="s">
        <v>93</v>
      </c>
      <c r="H11" s="7" t="s">
        <v>94</v>
      </c>
      <c r="J11" s="43"/>
    </row>
    <row r="12" spans="1:14" x14ac:dyDescent="0.3">
      <c r="A12" s="7">
        <v>1</v>
      </c>
      <c r="B12" s="7">
        <v>2</v>
      </c>
      <c r="C12" s="49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J12" s="43"/>
    </row>
    <row r="13" spans="1:14" ht="86.25" customHeight="1" x14ac:dyDescent="0.3">
      <c r="A13" s="7">
        <v>1</v>
      </c>
      <c r="B13" s="8" t="s">
        <v>95</v>
      </c>
      <c r="C13" s="50" t="s">
        <v>96</v>
      </c>
      <c r="D13" s="51">
        <v>3646.32</v>
      </c>
      <c r="E13" s="51">
        <v>3912.84</v>
      </c>
      <c r="F13" s="51">
        <v>24838.27</v>
      </c>
      <c r="G13" s="51"/>
      <c r="H13" s="51">
        <f>D13+E13+F13+G13</f>
        <v>32397.43</v>
      </c>
      <c r="J13" s="43"/>
    </row>
    <row r="14" spans="1:14" x14ac:dyDescent="0.3">
      <c r="A14" s="7"/>
      <c r="B14" s="52"/>
      <c r="C14" s="52" t="s">
        <v>97</v>
      </c>
      <c r="D14" s="51">
        <f>D13</f>
        <v>3646.32</v>
      </c>
      <c r="E14" s="51">
        <f>E13</f>
        <v>3912.84</v>
      </c>
      <c r="F14" s="51">
        <f>F13</f>
        <v>24838.27</v>
      </c>
      <c r="G14" s="51">
        <f>G13</f>
        <v>0</v>
      </c>
      <c r="H14" s="51">
        <f>H13</f>
        <v>32397.43</v>
      </c>
      <c r="I14" s="53"/>
    </row>
    <row r="15" spans="1:14" x14ac:dyDescent="0.3">
      <c r="L15" s="44"/>
      <c r="M15" s="44"/>
      <c r="N15" s="44"/>
    </row>
    <row r="16" spans="1:14" x14ac:dyDescent="0.3">
      <c r="L16" s="44"/>
      <c r="M16" s="44"/>
      <c r="N16" s="44"/>
    </row>
    <row r="17" spans="11:14" x14ac:dyDescent="0.3">
      <c r="L17" s="44"/>
      <c r="M17" s="44"/>
      <c r="N17" s="44"/>
    </row>
    <row r="18" spans="11:14" x14ac:dyDescent="0.3">
      <c r="L18" s="44"/>
      <c r="M18" s="44"/>
      <c r="N18" s="44"/>
    </row>
    <row r="19" spans="11:14" x14ac:dyDescent="0.3">
      <c r="K19" s="44"/>
      <c r="L19" s="44"/>
      <c r="M19" s="44"/>
      <c r="N19" s="44"/>
    </row>
    <row r="20" spans="11:14" x14ac:dyDescent="0.3">
      <c r="K20" s="44"/>
      <c r="N20" s="44"/>
    </row>
    <row r="21" spans="11:14" x14ac:dyDescent="0.3">
      <c r="K21" s="44"/>
    </row>
    <row r="22" spans="11:14" x14ac:dyDescent="0.3">
      <c r="K22" s="44"/>
    </row>
    <row r="23" spans="11:14" x14ac:dyDescent="0.3">
      <c r="K23" s="44"/>
    </row>
    <row r="24" spans="11:14" x14ac:dyDescent="0.3">
      <c r="L24" s="44"/>
    </row>
    <row r="25" spans="11:14" x14ac:dyDescent="0.3">
      <c r="L25" s="44"/>
    </row>
    <row r="26" spans="11:14" x14ac:dyDescent="0.3">
      <c r="L26" s="44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9002" bottom="0.19685039370079002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3">
    <pageSetUpPr fitToPage="1"/>
  </sheetPr>
  <dimension ref="A1:N26"/>
  <sheetViews>
    <sheetView topLeftCell="C7" zoomScale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43" customWidth="1"/>
    <col min="2" max="2" width="51.5546875" style="43" customWidth="1"/>
    <col min="3" max="3" width="66.6640625" style="43" customWidth="1"/>
    <col min="4" max="4" width="30.88671875" style="43" customWidth="1"/>
    <col min="5" max="5" width="19.33203125" style="43" customWidth="1"/>
    <col min="6" max="6" width="21" style="43" customWidth="1"/>
    <col min="7" max="7" width="16.6640625" style="43" customWidth="1"/>
    <col min="8" max="8" width="20.109375" style="43" customWidth="1"/>
    <col min="9" max="9" width="15" style="43" customWidth="1" outlineLevel="7"/>
    <col min="10" max="10" width="13.109375" style="44" customWidth="1" outlineLevel="7"/>
    <col min="11" max="11" width="8.88671875" style="43"/>
    <col min="12" max="12" width="9.33203125" style="43" customWidth="1"/>
    <col min="13" max="13" width="17.33203125" style="43" customWidth="1"/>
    <col min="14" max="14" width="8.88671875" style="43"/>
  </cols>
  <sheetData>
    <row r="1" spans="1:14" x14ac:dyDescent="0.3">
      <c r="A1" s="45"/>
      <c r="B1" s="1"/>
      <c r="C1" s="1"/>
      <c r="D1" s="1"/>
      <c r="E1" s="1"/>
      <c r="F1" s="1"/>
      <c r="G1" s="1"/>
      <c r="H1" s="1" t="s">
        <v>83</v>
      </c>
    </row>
    <row r="2" spans="1:14" ht="45.75" customHeight="1" x14ac:dyDescent="0.3">
      <c r="A2" s="2"/>
      <c r="B2" s="2" t="s">
        <v>84</v>
      </c>
      <c r="C2" s="136" t="s">
        <v>98</v>
      </c>
      <c r="D2" s="136"/>
      <c r="E2" s="136"/>
      <c r="F2" s="136"/>
      <c r="G2" s="136"/>
      <c r="H2" s="136"/>
    </row>
    <row r="3" spans="1:14" x14ac:dyDescent="0.3">
      <c r="A3" s="3"/>
      <c r="B3" s="3"/>
      <c r="C3" s="3"/>
      <c r="E3" s="3"/>
      <c r="F3" s="3"/>
      <c r="G3" s="3"/>
      <c r="H3" s="3"/>
    </row>
    <row r="4" spans="1:14" x14ac:dyDescent="0.3">
      <c r="A4" s="2"/>
      <c r="B4" s="2"/>
      <c r="C4" s="2"/>
      <c r="D4" s="2"/>
      <c r="E4" s="2"/>
      <c r="F4" s="2"/>
      <c r="G4" s="2"/>
      <c r="H4" s="2"/>
    </row>
    <row r="5" spans="1:14" x14ac:dyDescent="0.3">
      <c r="A5" s="6"/>
      <c r="B5" s="6"/>
      <c r="C5" s="6"/>
      <c r="D5" s="1" t="s">
        <v>85</v>
      </c>
      <c r="E5" s="46"/>
      <c r="F5" s="6"/>
      <c r="G5" s="6"/>
      <c r="H5" s="6"/>
    </row>
    <row r="6" spans="1:14" x14ac:dyDescent="0.3">
      <c r="A6" s="2"/>
      <c r="B6" s="2"/>
      <c r="C6" s="2"/>
      <c r="D6" s="2"/>
      <c r="E6" s="2"/>
      <c r="F6" s="2"/>
      <c r="G6" s="2"/>
      <c r="H6" s="2"/>
    </row>
    <row r="7" spans="1:14" x14ac:dyDescent="0.3">
      <c r="A7" s="2"/>
      <c r="B7" s="2" t="s">
        <v>86</v>
      </c>
      <c r="C7" s="47" t="s">
        <v>69</v>
      </c>
      <c r="D7" s="2"/>
      <c r="E7" s="2"/>
      <c r="F7" s="2"/>
      <c r="G7" s="2"/>
      <c r="H7" s="2"/>
    </row>
    <row r="8" spans="1:14" x14ac:dyDescent="0.3">
      <c r="A8" s="2"/>
      <c r="B8" s="2"/>
      <c r="C8" s="2"/>
      <c r="D8" s="2"/>
      <c r="E8" s="2"/>
      <c r="F8" s="2"/>
      <c r="G8" s="2"/>
      <c r="H8" s="2"/>
    </row>
    <row r="9" spans="1:14" x14ac:dyDescent="0.3">
      <c r="A9" s="2" t="s">
        <v>88</v>
      </c>
      <c r="B9" s="2"/>
      <c r="C9" s="2"/>
      <c r="D9" s="2"/>
      <c r="E9" s="2"/>
      <c r="F9" s="2"/>
      <c r="G9" s="2"/>
      <c r="H9" s="48"/>
      <c r="J9" s="43"/>
    </row>
    <row r="10" spans="1:14" ht="23.25" customHeight="1" x14ac:dyDescent="0.3">
      <c r="A10" s="145" t="s">
        <v>5</v>
      </c>
      <c r="B10" s="145" t="s">
        <v>89</v>
      </c>
      <c r="C10" s="145" t="s">
        <v>90</v>
      </c>
      <c r="D10" s="146" t="s">
        <v>18</v>
      </c>
      <c r="E10" s="147"/>
      <c r="F10" s="147"/>
      <c r="G10" s="147"/>
      <c r="H10" s="148"/>
      <c r="J10" s="43"/>
    </row>
    <row r="11" spans="1:14" ht="59.25" customHeight="1" x14ac:dyDescent="0.3">
      <c r="A11" s="145"/>
      <c r="B11" s="145"/>
      <c r="C11" s="145"/>
      <c r="D11" s="7" t="s">
        <v>91</v>
      </c>
      <c r="E11" s="7" t="s">
        <v>21</v>
      </c>
      <c r="F11" s="7" t="s">
        <v>92</v>
      </c>
      <c r="G11" s="7" t="s">
        <v>93</v>
      </c>
      <c r="H11" s="7" t="s">
        <v>94</v>
      </c>
      <c r="J11" s="43"/>
    </row>
    <row r="12" spans="1:14" x14ac:dyDescent="0.3">
      <c r="A12" s="7">
        <v>1</v>
      </c>
      <c r="B12" s="7">
        <v>2</v>
      </c>
      <c r="C12" s="49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J12" s="43"/>
    </row>
    <row r="13" spans="1:14" ht="86.25" customHeight="1" x14ac:dyDescent="0.3">
      <c r="A13" s="7">
        <v>1</v>
      </c>
      <c r="B13" s="54" t="s">
        <v>99</v>
      </c>
      <c r="C13" s="50" t="s">
        <v>69</v>
      </c>
      <c r="D13" s="51">
        <v>0</v>
      </c>
      <c r="E13" s="51">
        <v>0</v>
      </c>
      <c r="F13" s="51">
        <v>0</v>
      </c>
      <c r="G13" s="51">
        <f>(ПИР!F30)/1000</f>
        <v>1610.6875</v>
      </c>
      <c r="H13" s="51">
        <f>G13</f>
        <v>1610.6875</v>
      </c>
      <c r="J13" s="43"/>
    </row>
    <row r="14" spans="1:14" x14ac:dyDescent="0.3">
      <c r="A14" s="7"/>
      <c r="B14" s="52"/>
      <c r="C14" s="52" t="s">
        <v>97</v>
      </c>
      <c r="D14" s="51">
        <v>0</v>
      </c>
      <c r="E14" s="51">
        <v>0</v>
      </c>
      <c r="F14" s="51">
        <v>0</v>
      </c>
      <c r="G14" s="51">
        <f>G13</f>
        <v>1610.6875</v>
      </c>
      <c r="H14" s="51">
        <f>H13</f>
        <v>1610.6875</v>
      </c>
      <c r="I14" s="53"/>
    </row>
    <row r="15" spans="1:14" x14ac:dyDescent="0.3">
      <c r="L15" s="44"/>
      <c r="M15" s="44"/>
      <c r="N15" s="44"/>
    </row>
    <row r="16" spans="1:14" x14ac:dyDescent="0.3">
      <c r="L16" s="44"/>
      <c r="M16" s="44"/>
      <c r="N16" s="44"/>
    </row>
    <row r="17" spans="11:14" x14ac:dyDescent="0.3">
      <c r="L17" s="44"/>
      <c r="M17" s="44"/>
      <c r="N17" s="44"/>
    </row>
    <row r="18" spans="11:14" x14ac:dyDescent="0.3">
      <c r="L18" s="44"/>
      <c r="M18" s="44"/>
      <c r="N18" s="44"/>
    </row>
    <row r="19" spans="11:14" x14ac:dyDescent="0.3">
      <c r="K19" s="44"/>
      <c r="L19" s="44"/>
      <c r="M19" s="44"/>
      <c r="N19" s="44"/>
    </row>
    <row r="20" spans="11:14" x14ac:dyDescent="0.3">
      <c r="K20" s="44"/>
      <c r="N20" s="44"/>
    </row>
    <row r="21" spans="11:14" x14ac:dyDescent="0.3">
      <c r="K21" s="44"/>
    </row>
    <row r="22" spans="11:14" x14ac:dyDescent="0.3">
      <c r="K22" s="44"/>
    </row>
    <row r="23" spans="11:14" x14ac:dyDescent="0.3">
      <c r="K23" s="44"/>
    </row>
    <row r="24" spans="11:14" x14ac:dyDescent="0.3">
      <c r="L24" s="44"/>
    </row>
    <row r="25" spans="11:14" x14ac:dyDescent="0.3">
      <c r="L25" s="44"/>
    </row>
    <row r="26" spans="11:14" x14ac:dyDescent="0.3">
      <c r="L26" s="44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9002" bottom="0.19685039370079002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39"/>
  <sheetViews>
    <sheetView showGridLines="0" topLeftCell="B22" zoomScale="130" workbookViewId="0">
      <selection activeCell="D32" sqref="D32"/>
    </sheetView>
  </sheetViews>
  <sheetFormatPr defaultColWidth="8.88671875" defaultRowHeight="13.5" customHeight="1" outlineLevelRow="1" x14ac:dyDescent="0.3"/>
  <cols>
    <col min="1" max="1" width="0" style="55" hidden="1" customWidth="1"/>
    <col min="2" max="2" width="3.44140625" style="55" customWidth="1"/>
    <col min="3" max="3" width="25.44140625" style="55" customWidth="1"/>
    <col min="4" max="4" width="36" style="55" customWidth="1"/>
    <col min="5" max="5" width="21.33203125" style="55" customWidth="1"/>
    <col min="6" max="6" width="12.6640625" style="55" customWidth="1"/>
    <col min="7" max="7" width="15.88671875" style="55" customWidth="1"/>
    <col min="8" max="16384" width="8.88671875" style="55"/>
  </cols>
  <sheetData>
    <row r="1" spans="2:6" s="56" customFormat="1" ht="14.4" x14ac:dyDescent="0.3">
      <c r="B1" s="57"/>
      <c r="C1" s="57"/>
      <c r="D1" s="57"/>
      <c r="E1" s="58" t="s">
        <v>100</v>
      </c>
    </row>
    <row r="2" spans="2:6" s="56" customFormat="1" ht="14.25" customHeight="1" x14ac:dyDescent="0.3">
      <c r="B2" s="160" t="s">
        <v>101</v>
      </c>
      <c r="C2" s="160"/>
      <c r="D2" s="60"/>
      <c r="E2" s="60"/>
      <c r="F2" s="61"/>
    </row>
    <row r="3" spans="2:6" s="56" customFormat="1" ht="18" customHeight="1" x14ac:dyDescent="0.3">
      <c r="B3" s="59"/>
      <c r="C3" s="59"/>
      <c r="D3" s="161" t="s">
        <v>102</v>
      </c>
      <c r="E3" s="161"/>
      <c r="F3" s="162"/>
    </row>
    <row r="4" spans="2:6" s="56" customFormat="1" ht="24.75" customHeight="1" x14ac:dyDescent="0.3">
      <c r="B4" s="163" t="s">
        <v>103</v>
      </c>
      <c r="C4" s="164"/>
      <c r="D4" s="164"/>
      <c r="E4" s="164"/>
      <c r="F4" s="164"/>
    </row>
    <row r="5" spans="2:6" s="56" customFormat="1" ht="20.25" customHeight="1" x14ac:dyDescent="0.3">
      <c r="B5" s="165" t="s">
        <v>104</v>
      </c>
      <c r="C5" s="165"/>
      <c r="D5" s="165"/>
      <c r="E5" s="165"/>
      <c r="F5" s="63"/>
    </row>
    <row r="6" spans="2:6" s="56" customFormat="1" ht="5.25" customHeight="1" x14ac:dyDescent="0.3">
      <c r="B6" s="63"/>
      <c r="C6" s="63"/>
      <c r="D6" s="63"/>
      <c r="E6" s="63"/>
      <c r="F6" s="63"/>
    </row>
    <row r="7" spans="2:6" s="56" customFormat="1" ht="23.25" customHeight="1" x14ac:dyDescent="0.3">
      <c r="B7" s="166" t="s">
        <v>105</v>
      </c>
      <c r="C7" s="166"/>
      <c r="D7" s="166"/>
      <c r="E7" s="166"/>
      <c r="F7" s="166"/>
    </row>
    <row r="8" spans="2:6" s="56" customFormat="1" ht="19.5" customHeight="1" x14ac:dyDescent="0.3">
      <c r="B8" s="154" t="s">
        <v>106</v>
      </c>
      <c r="C8" s="154"/>
      <c r="D8" s="154"/>
      <c r="E8" s="154"/>
      <c r="F8" s="64"/>
    </row>
    <row r="9" spans="2:6" s="56" customFormat="1" ht="14.4" x14ac:dyDescent="0.3">
      <c r="B9" s="63"/>
      <c r="C9" s="63"/>
      <c r="D9" s="63"/>
      <c r="E9" s="63"/>
      <c r="F9" s="63"/>
    </row>
    <row r="10" spans="2:6" s="56" customFormat="1" ht="17.25" customHeight="1" x14ac:dyDescent="0.3">
      <c r="B10" s="65" t="s">
        <v>107</v>
      </c>
      <c r="C10" s="63"/>
      <c r="D10" s="66"/>
      <c r="E10" s="66"/>
      <c r="F10" s="66"/>
    </row>
    <row r="11" spans="2:6" s="56" customFormat="1" ht="17.25" customHeight="1" x14ac:dyDescent="0.3">
      <c r="C11" s="155"/>
      <c r="D11" s="155"/>
      <c r="E11" s="155"/>
      <c r="F11" s="155"/>
    </row>
    <row r="12" spans="2:6" s="56" customFormat="1" ht="25.5" customHeight="1" x14ac:dyDescent="0.3">
      <c r="B12" s="63" t="s">
        <v>108</v>
      </c>
      <c r="C12" s="63"/>
      <c r="D12" s="67"/>
      <c r="E12" s="67"/>
      <c r="F12" s="67"/>
    </row>
    <row r="13" spans="2:6" s="56" customFormat="1" ht="24" customHeight="1" x14ac:dyDescent="0.3">
      <c r="C13" s="155"/>
      <c r="D13" s="155"/>
      <c r="E13" s="155"/>
      <c r="F13" s="155"/>
    </row>
    <row r="14" spans="2:6" s="56" customFormat="1" ht="24" customHeight="1" x14ac:dyDescent="0.3">
      <c r="C14" s="59"/>
      <c r="D14" s="59"/>
      <c r="E14" s="59"/>
      <c r="F14" s="59"/>
    </row>
    <row r="15" spans="2:6" s="56" customFormat="1" ht="15" customHeight="1" outlineLevel="1" x14ac:dyDescent="0.3">
      <c r="B15" s="68" t="s">
        <v>109</v>
      </c>
      <c r="C15" s="59"/>
      <c r="D15" s="69">
        <f>F30</f>
        <v>1610687.5</v>
      </c>
      <c r="E15" s="59"/>
      <c r="F15" s="59"/>
    </row>
    <row r="16" spans="2:6" s="56" customFormat="1" ht="14.4" x14ac:dyDescent="0.3">
      <c r="B16" s="63"/>
      <c r="C16" s="63"/>
      <c r="D16" s="62"/>
      <c r="E16" s="62"/>
      <c r="F16" s="70"/>
    </row>
    <row r="17" spans="1:7" s="56" customFormat="1" ht="80.25" customHeight="1" x14ac:dyDescent="0.3">
      <c r="B17" s="71" t="s">
        <v>15</v>
      </c>
      <c r="C17" s="72" t="s">
        <v>110</v>
      </c>
      <c r="D17" s="72" t="s">
        <v>111</v>
      </c>
      <c r="E17" s="71" t="s">
        <v>112</v>
      </c>
      <c r="F17" s="71" t="s">
        <v>113</v>
      </c>
    </row>
    <row r="18" spans="1:7" s="56" customFormat="1" ht="14.4" x14ac:dyDescent="0.3">
      <c r="B18" s="73">
        <v>1</v>
      </c>
      <c r="C18" s="74">
        <v>2</v>
      </c>
      <c r="D18" s="74">
        <v>3</v>
      </c>
      <c r="E18" s="73">
        <v>4</v>
      </c>
      <c r="F18" s="73">
        <v>5</v>
      </c>
    </row>
    <row r="19" spans="1:7" s="56" customFormat="1" ht="14.4" x14ac:dyDescent="0.3">
      <c r="A19" s="75"/>
      <c r="B19" s="156" t="s">
        <v>114</v>
      </c>
      <c r="C19" s="157"/>
      <c r="D19" s="157"/>
      <c r="E19" s="157"/>
      <c r="F19" s="157"/>
    </row>
    <row r="20" spans="1:7" s="56" customFormat="1" ht="14.4" x14ac:dyDescent="0.3">
      <c r="B20" s="76"/>
      <c r="C20" s="77"/>
      <c r="D20" s="77" t="s">
        <v>115</v>
      </c>
      <c r="E20" s="78"/>
      <c r="F20" s="79"/>
    </row>
    <row r="21" spans="1:7" s="56" customFormat="1" ht="92.4" x14ac:dyDescent="0.3">
      <c r="A21" s="80"/>
      <c r="B21" s="158">
        <v>1</v>
      </c>
      <c r="C21" s="81" t="s">
        <v>116</v>
      </c>
      <c r="D21" s="81" t="s">
        <v>117</v>
      </c>
      <c r="E21" s="82">
        <v>126000</v>
      </c>
      <c r="F21" s="83">
        <f>E21</f>
        <v>126000</v>
      </c>
    </row>
    <row r="22" spans="1:7" s="56" customFormat="1" ht="14.4" x14ac:dyDescent="0.3">
      <c r="B22" s="159"/>
      <c r="C22" s="77"/>
      <c r="D22" s="77" t="s">
        <v>115</v>
      </c>
      <c r="E22" s="78"/>
      <c r="F22" s="79"/>
    </row>
    <row r="23" spans="1:7" s="56" customFormat="1" ht="79.2" x14ac:dyDescent="0.3">
      <c r="B23" s="76">
        <v>2</v>
      </c>
      <c r="C23" s="77" t="s">
        <v>118</v>
      </c>
      <c r="D23" s="77" t="s">
        <v>119</v>
      </c>
      <c r="E23" s="78">
        <v>14430</v>
      </c>
      <c r="F23" s="79">
        <f t="shared" ref="F23:F25" si="0">E23</f>
        <v>14430</v>
      </c>
    </row>
    <row r="24" spans="1:7" s="56" customFormat="1" ht="158.4" x14ac:dyDescent="0.3">
      <c r="B24" s="76">
        <v>3</v>
      </c>
      <c r="C24" s="77" t="s">
        <v>120</v>
      </c>
      <c r="D24" s="77" t="s">
        <v>121</v>
      </c>
      <c r="E24" s="78">
        <v>26240</v>
      </c>
      <c r="F24" s="79">
        <f t="shared" si="0"/>
        <v>26240</v>
      </c>
    </row>
    <row r="25" spans="1:7" s="56" customFormat="1" ht="105.6" x14ac:dyDescent="0.3">
      <c r="B25" s="76"/>
      <c r="C25" s="77" t="s">
        <v>122</v>
      </c>
      <c r="D25" s="77" t="s">
        <v>123</v>
      </c>
      <c r="E25" s="78">
        <v>91040</v>
      </c>
      <c r="F25" s="79">
        <f t="shared" si="0"/>
        <v>91040</v>
      </c>
    </row>
    <row r="26" spans="1:7" s="56" customFormat="1" ht="14.4" x14ac:dyDescent="0.3">
      <c r="A26" s="75" t="s">
        <v>124</v>
      </c>
      <c r="B26" s="84"/>
      <c r="C26" s="149" t="s">
        <v>125</v>
      </c>
      <c r="D26" s="149"/>
      <c r="E26" s="149"/>
      <c r="F26" s="85"/>
    </row>
    <row r="27" spans="1:7" s="56" customFormat="1" ht="14.4" x14ac:dyDescent="0.3">
      <c r="A27" s="75"/>
      <c r="B27" s="84"/>
      <c r="C27" s="150" t="s">
        <v>126</v>
      </c>
      <c r="D27" s="150"/>
      <c r="E27" s="150"/>
      <c r="F27" s="86">
        <f>F21+F23+F24+F25</f>
        <v>257710</v>
      </c>
    </row>
    <row r="28" spans="1:7" s="56" customFormat="1" ht="24" customHeight="1" x14ac:dyDescent="0.3">
      <c r="A28" s="75"/>
      <c r="B28" s="84"/>
      <c r="C28" s="150" t="s">
        <v>127</v>
      </c>
      <c r="D28" s="150"/>
      <c r="E28" s="150"/>
      <c r="F28" s="86">
        <f>F27*6.25</f>
        <v>1610687.5</v>
      </c>
    </row>
    <row r="29" spans="1:7" s="56" customFormat="1" ht="24" customHeight="1" x14ac:dyDescent="0.3">
      <c r="A29" s="75"/>
      <c r="B29" s="151" t="s">
        <v>128</v>
      </c>
      <c r="C29" s="152"/>
      <c r="D29" s="152"/>
      <c r="E29" s="153"/>
      <c r="F29" s="86">
        <v>1</v>
      </c>
      <c r="G29" s="87"/>
    </row>
    <row r="30" spans="1:7" s="56" customFormat="1" ht="14.4" x14ac:dyDescent="0.3">
      <c r="A30" s="75"/>
      <c r="B30" s="84"/>
      <c r="C30" s="149" t="s">
        <v>129</v>
      </c>
      <c r="D30" s="149"/>
      <c r="E30" s="149"/>
      <c r="F30" s="88">
        <f>F28*F29</f>
        <v>1610687.5</v>
      </c>
      <c r="G30" s="87"/>
    </row>
    <row r="31" spans="1:7" s="56" customFormat="1" ht="14.4" x14ac:dyDescent="0.3">
      <c r="B31" s="89"/>
      <c r="C31" s="90"/>
      <c r="D31" s="90"/>
      <c r="E31" s="91"/>
      <c r="F31" s="92"/>
    </row>
    <row r="32" spans="1:7" s="56" customFormat="1" ht="14.4" x14ac:dyDescent="0.3">
      <c r="B32" s="93"/>
      <c r="C32" s="59"/>
      <c r="D32" s="94"/>
      <c r="E32" s="95"/>
      <c r="F32" s="96"/>
    </row>
    <row r="33" spans="2:6" s="56" customFormat="1" ht="14.4" x14ac:dyDescent="0.3">
      <c r="B33" s="66"/>
      <c r="C33" s="66"/>
      <c r="D33" s="94"/>
      <c r="E33" s="66"/>
      <c r="F33" s="66"/>
    </row>
    <row r="34" spans="2:6" s="56" customFormat="1" ht="14.4" x14ac:dyDescent="0.3">
      <c r="B34" s="97" t="s">
        <v>130</v>
      </c>
    </row>
    <row r="35" spans="2:6" s="56" customFormat="1" ht="14.4" x14ac:dyDescent="0.3">
      <c r="B35" s="97" t="s">
        <v>131</v>
      </c>
    </row>
    <row r="36" spans="2:6" s="56" customFormat="1" ht="14.4" x14ac:dyDescent="0.3">
      <c r="B36" s="97" t="s">
        <v>132</v>
      </c>
    </row>
    <row r="37" spans="2:6" s="56" customFormat="1" ht="14.4" x14ac:dyDescent="0.3">
      <c r="B37" s="97" t="s">
        <v>133</v>
      </c>
    </row>
    <row r="39" spans="2:6" s="56" customFormat="1" ht="14.4" x14ac:dyDescent="0.3">
      <c r="B39" s="98"/>
    </row>
  </sheetData>
  <mergeCells count="15">
    <mergeCell ref="B2:C2"/>
    <mergeCell ref="D3:F3"/>
    <mergeCell ref="B4:F4"/>
    <mergeCell ref="B5:E5"/>
    <mergeCell ref="B7:F7"/>
    <mergeCell ref="B8:E8"/>
    <mergeCell ref="C11:F11"/>
    <mergeCell ref="C13:F13"/>
    <mergeCell ref="B19:F19"/>
    <mergeCell ref="B21:B22"/>
    <mergeCell ref="C26:E26"/>
    <mergeCell ref="C27:E27"/>
    <mergeCell ref="C28:E28"/>
    <mergeCell ref="B29:E29"/>
    <mergeCell ref="C30:E30"/>
  </mergeCells>
  <pageMargins left="0.23622047901153603" right="0.23622047901153603" top="0.39370077848434509" bottom="0.39370077848434509" header="0.31496062874793995" footer="0.31496062874793995"/>
  <pageSetup paperSize="9" fitToHeight="0" orientation="portrait"/>
  <headerFooter>
    <oddFooter>&amp;R&amp;P</oddFooter>
  </headerFooter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BCB83-B369-4F9D-B593-32647341857F}">
  <sheetPr>
    <pageSetUpPr fitToPage="1"/>
  </sheetPr>
  <dimension ref="A1:HW513"/>
  <sheetViews>
    <sheetView topLeftCell="A10" workbookViewId="0">
      <selection activeCell="B25" sqref="B25"/>
    </sheetView>
  </sheetViews>
  <sheetFormatPr defaultColWidth="9.109375" defaultRowHeight="11.25" customHeight="1" x14ac:dyDescent="0.2"/>
  <cols>
    <col min="1" max="1" width="9.109375" style="192" customWidth="1"/>
    <col min="2" max="2" width="20.109375" style="316" customWidth="1"/>
    <col min="3" max="3" width="13.44140625" style="316" customWidth="1"/>
    <col min="4" max="4" width="12.88671875" style="316" customWidth="1"/>
    <col min="5" max="5" width="13.33203125" style="316" customWidth="1"/>
    <col min="6" max="6" width="8.5546875" style="316" customWidth="1"/>
    <col min="7" max="7" width="10.5546875" style="316" customWidth="1"/>
    <col min="8" max="8" width="8.44140625" style="316" customWidth="1"/>
    <col min="9" max="9" width="13" style="316" customWidth="1"/>
    <col min="10" max="10" width="12.44140625" style="316" customWidth="1"/>
    <col min="11" max="11" width="8.5546875" style="316" customWidth="1"/>
    <col min="12" max="12" width="12.88671875" style="316" customWidth="1"/>
    <col min="13" max="13" width="7.44140625" style="316" customWidth="1"/>
    <col min="14" max="14" width="13.44140625" style="316" customWidth="1"/>
    <col min="15" max="15" width="14.5546875" style="316" hidden="1" customWidth="1"/>
    <col min="16" max="16" width="78.33203125" style="316" hidden="1" customWidth="1"/>
    <col min="17" max="17" width="73.6640625" style="316" hidden="1" customWidth="1"/>
    <col min="18" max="21" width="9.109375" style="316"/>
    <col min="22" max="37" width="86.6640625" style="242" hidden="1" customWidth="1"/>
    <col min="38" max="43" width="77.44140625" style="242" hidden="1" customWidth="1"/>
    <col min="44" max="51" width="86.6640625" style="242" hidden="1" customWidth="1"/>
    <col min="52" max="57" width="77.44140625" style="242" hidden="1" customWidth="1"/>
    <col min="58" max="65" width="86.6640625" style="242" hidden="1" customWidth="1"/>
    <col min="66" max="71" width="77.44140625" style="242" hidden="1" customWidth="1"/>
    <col min="72" max="79" width="86.6640625" style="242" hidden="1" customWidth="1"/>
    <col min="80" max="85" width="77.44140625" style="242" hidden="1" customWidth="1"/>
    <col min="86" max="93" width="86.6640625" style="242" hidden="1" customWidth="1"/>
    <col min="94" max="99" width="77.44140625" style="242" hidden="1" customWidth="1"/>
    <col min="100" max="107" width="86.6640625" style="242" hidden="1" customWidth="1"/>
    <col min="108" max="149" width="164.109375" style="242" hidden="1" customWidth="1"/>
    <col min="150" max="152" width="34.6640625" style="242" hidden="1" customWidth="1"/>
    <col min="153" max="153" width="164.109375" style="242" hidden="1" customWidth="1"/>
    <col min="154" max="160" width="39.5546875" style="242" hidden="1" customWidth="1"/>
    <col min="161" max="163" width="101.109375" style="242" hidden="1" customWidth="1"/>
    <col min="164" max="164" width="67.109375" style="242" hidden="1" customWidth="1"/>
    <col min="165" max="165" width="134.88671875" style="242" hidden="1" customWidth="1"/>
    <col min="166" max="168" width="101.109375" style="242" hidden="1" customWidth="1"/>
    <col min="169" max="169" width="67.109375" style="242" hidden="1" customWidth="1"/>
    <col min="170" max="174" width="58.6640625" style="242" hidden="1" customWidth="1"/>
    <col min="175" max="179" width="55.33203125" style="242" hidden="1" customWidth="1"/>
    <col min="180" max="184" width="58.6640625" style="242" hidden="1" customWidth="1"/>
    <col min="185" max="189" width="55.33203125" style="242" hidden="1" customWidth="1"/>
    <col min="190" max="231" width="164.109375" style="242" hidden="1" customWidth="1"/>
    <col min="232" max="16384" width="9.109375" style="316"/>
  </cols>
  <sheetData>
    <row r="1" spans="1:135" s="167" customFormat="1" ht="14.4" x14ac:dyDescent="0.3">
      <c r="N1" s="168" t="s">
        <v>149</v>
      </c>
    </row>
    <row r="2" spans="1:135" s="167" customFormat="1" ht="11.25" customHeight="1" x14ac:dyDescent="0.3">
      <c r="A2" s="169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70" t="s">
        <v>150</v>
      </c>
    </row>
    <row r="3" spans="1:135" s="167" customFormat="1" ht="6.75" customHeight="1" x14ac:dyDescent="0.3">
      <c r="A3" s="169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68"/>
    </row>
    <row r="4" spans="1:135" s="167" customFormat="1" ht="2.25" customHeight="1" x14ac:dyDescent="0.3">
      <c r="A4" s="172"/>
      <c r="B4" s="173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</row>
    <row r="5" spans="1:135" s="167" customFormat="1" ht="11.25" customHeight="1" x14ac:dyDescent="0.3">
      <c r="A5" s="172" t="s">
        <v>151</v>
      </c>
      <c r="B5" s="173"/>
      <c r="C5" s="169"/>
      <c r="E5" s="169"/>
      <c r="F5" s="169"/>
      <c r="G5" s="174" t="s">
        <v>152</v>
      </c>
      <c r="H5" s="174"/>
      <c r="I5" s="174"/>
      <c r="J5" s="174"/>
      <c r="K5" s="174"/>
      <c r="L5" s="174"/>
      <c r="M5" s="174"/>
      <c r="N5" s="174"/>
      <c r="V5" s="175" t="s">
        <v>152</v>
      </c>
      <c r="W5" s="175" t="s">
        <v>153</v>
      </c>
      <c r="X5" s="175" t="s">
        <v>153</v>
      </c>
      <c r="Y5" s="175" t="s">
        <v>153</v>
      </c>
      <c r="Z5" s="175" t="s">
        <v>153</v>
      </c>
      <c r="AA5" s="175" t="s">
        <v>153</v>
      </c>
      <c r="AB5" s="175" t="s">
        <v>153</v>
      </c>
      <c r="AC5" s="175" t="s">
        <v>153</v>
      </c>
    </row>
    <row r="6" spans="1:135" s="167" customFormat="1" ht="45" customHeight="1" x14ac:dyDescent="0.3">
      <c r="A6" s="172" t="s">
        <v>154</v>
      </c>
      <c r="B6" s="173"/>
      <c r="C6" s="169"/>
      <c r="E6" s="176"/>
      <c r="F6" s="176"/>
      <c r="G6" s="177" t="s">
        <v>155</v>
      </c>
      <c r="H6" s="177"/>
      <c r="I6" s="177"/>
      <c r="J6" s="177"/>
      <c r="K6" s="177"/>
      <c r="L6" s="177"/>
      <c r="M6" s="177"/>
      <c r="N6" s="177"/>
      <c r="AD6" s="175" t="s">
        <v>155</v>
      </c>
      <c r="AE6" s="175" t="s">
        <v>153</v>
      </c>
      <c r="AF6" s="175" t="s">
        <v>153</v>
      </c>
      <c r="AG6" s="175" t="s">
        <v>153</v>
      </c>
      <c r="AH6" s="175" t="s">
        <v>153</v>
      </c>
      <c r="AI6" s="175" t="s">
        <v>153</v>
      </c>
      <c r="AJ6" s="175" t="s">
        <v>153</v>
      </c>
      <c r="AK6" s="175" t="s">
        <v>153</v>
      </c>
    </row>
    <row r="7" spans="1:135" s="167" customFormat="1" ht="101.25" customHeight="1" x14ac:dyDescent="0.3">
      <c r="A7" s="178" t="s">
        <v>156</v>
      </c>
      <c r="B7" s="178"/>
      <c r="C7" s="178"/>
      <c r="D7" s="178"/>
      <c r="E7" s="178"/>
      <c r="F7" s="178"/>
      <c r="G7" s="177" t="s">
        <v>157</v>
      </c>
      <c r="H7" s="177"/>
      <c r="I7" s="177"/>
      <c r="J7" s="177"/>
      <c r="K7" s="177"/>
      <c r="L7" s="177"/>
      <c r="M7" s="177"/>
      <c r="N7" s="177"/>
      <c r="P7" s="179" t="s">
        <v>156</v>
      </c>
      <c r="Q7" s="179" t="s">
        <v>157</v>
      </c>
      <c r="R7" s="180"/>
      <c r="S7" s="180"/>
      <c r="T7" s="180"/>
      <c r="U7" s="180"/>
      <c r="AL7" s="175" t="s">
        <v>156</v>
      </c>
      <c r="AM7" s="175" t="s">
        <v>153</v>
      </c>
      <c r="AN7" s="175" t="s">
        <v>153</v>
      </c>
      <c r="AO7" s="175" t="s">
        <v>153</v>
      </c>
      <c r="AP7" s="175" t="s">
        <v>153</v>
      </c>
      <c r="AQ7" s="175" t="s">
        <v>153</v>
      </c>
      <c r="AR7" s="175" t="s">
        <v>157</v>
      </c>
      <c r="AS7" s="175" t="s">
        <v>153</v>
      </c>
      <c r="AT7" s="175" t="s">
        <v>153</v>
      </c>
      <c r="AU7" s="175" t="s">
        <v>153</v>
      </c>
      <c r="AV7" s="175" t="s">
        <v>153</v>
      </c>
      <c r="AW7" s="175" t="s">
        <v>153</v>
      </c>
      <c r="AX7" s="175" t="s">
        <v>153</v>
      </c>
      <c r="AY7" s="175" t="s">
        <v>153</v>
      </c>
    </row>
    <row r="8" spans="1:135" s="167" customFormat="1" ht="67.5" customHeight="1" x14ac:dyDescent="0.3">
      <c r="A8" s="181" t="s">
        <v>158</v>
      </c>
      <c r="B8" s="181"/>
      <c r="C8" s="181"/>
      <c r="D8" s="181"/>
      <c r="E8" s="181"/>
      <c r="F8" s="181"/>
      <c r="G8" s="177"/>
      <c r="H8" s="177"/>
      <c r="I8" s="177"/>
      <c r="J8" s="177"/>
      <c r="K8" s="177"/>
      <c r="L8" s="177"/>
      <c r="M8" s="177"/>
      <c r="N8" s="177"/>
      <c r="P8" s="179" t="s">
        <v>159</v>
      </c>
      <c r="Q8" s="179"/>
      <c r="R8" s="180"/>
      <c r="S8" s="180"/>
      <c r="T8" s="180"/>
      <c r="U8" s="180"/>
      <c r="AZ8" s="175" t="s">
        <v>158</v>
      </c>
      <c r="BA8" s="175" t="s">
        <v>153</v>
      </c>
      <c r="BB8" s="175" t="s">
        <v>153</v>
      </c>
      <c r="BC8" s="175" t="s">
        <v>153</v>
      </c>
      <c r="BD8" s="175" t="s">
        <v>153</v>
      </c>
      <c r="BE8" s="175" t="s">
        <v>153</v>
      </c>
      <c r="BF8" s="175" t="s">
        <v>153</v>
      </c>
      <c r="BG8" s="175" t="s">
        <v>153</v>
      </c>
      <c r="BH8" s="175" t="s">
        <v>153</v>
      </c>
      <c r="BI8" s="175" t="s">
        <v>153</v>
      </c>
      <c r="BJ8" s="175" t="s">
        <v>153</v>
      </c>
      <c r="BK8" s="175" t="s">
        <v>153</v>
      </c>
      <c r="BL8" s="175" t="s">
        <v>153</v>
      </c>
      <c r="BM8" s="175" t="s">
        <v>153</v>
      </c>
    </row>
    <row r="9" spans="1:135" s="167" customFormat="1" ht="33.75" customHeight="1" x14ac:dyDescent="0.3">
      <c r="A9" s="178" t="s">
        <v>160</v>
      </c>
      <c r="B9" s="178"/>
      <c r="C9" s="178"/>
      <c r="D9" s="178"/>
      <c r="E9" s="178"/>
      <c r="F9" s="178"/>
      <c r="G9" s="177"/>
      <c r="H9" s="177"/>
      <c r="I9" s="177"/>
      <c r="J9" s="177"/>
      <c r="K9" s="177"/>
      <c r="L9" s="177"/>
      <c r="M9" s="177"/>
      <c r="N9" s="177"/>
      <c r="P9" s="179" t="s">
        <v>160</v>
      </c>
      <c r="Q9" s="179"/>
      <c r="R9" s="180"/>
      <c r="S9" s="180"/>
      <c r="T9" s="180"/>
      <c r="U9" s="180"/>
      <c r="BN9" s="175" t="s">
        <v>160</v>
      </c>
      <c r="BO9" s="175" t="s">
        <v>153</v>
      </c>
      <c r="BP9" s="175" t="s">
        <v>153</v>
      </c>
      <c r="BQ9" s="175" t="s">
        <v>153</v>
      </c>
      <c r="BR9" s="175" t="s">
        <v>153</v>
      </c>
      <c r="BS9" s="175" t="s">
        <v>153</v>
      </c>
      <c r="BT9" s="175" t="s">
        <v>153</v>
      </c>
      <c r="BU9" s="175" t="s">
        <v>153</v>
      </c>
      <c r="BV9" s="175" t="s">
        <v>153</v>
      </c>
      <c r="BW9" s="175" t="s">
        <v>153</v>
      </c>
      <c r="BX9" s="175" t="s">
        <v>153</v>
      </c>
      <c r="BY9" s="175" t="s">
        <v>153</v>
      </c>
      <c r="BZ9" s="175" t="s">
        <v>153</v>
      </c>
      <c r="CA9" s="175" t="s">
        <v>153</v>
      </c>
    </row>
    <row r="10" spans="1:135" s="167" customFormat="1" ht="11.25" customHeight="1" x14ac:dyDescent="0.3">
      <c r="A10" s="182" t="s">
        <v>161</v>
      </c>
      <c r="B10" s="182"/>
      <c r="C10" s="182"/>
      <c r="D10" s="182"/>
      <c r="E10" s="182"/>
      <c r="F10" s="182"/>
      <c r="G10" s="177" t="s">
        <v>162</v>
      </c>
      <c r="H10" s="177"/>
      <c r="I10" s="177"/>
      <c r="J10" s="177"/>
      <c r="K10" s="177"/>
      <c r="L10" s="177"/>
      <c r="M10" s="177"/>
      <c r="N10" s="177"/>
      <c r="CB10" s="175" t="s">
        <v>161</v>
      </c>
      <c r="CC10" s="175" t="s">
        <v>153</v>
      </c>
      <c r="CD10" s="175" t="s">
        <v>153</v>
      </c>
      <c r="CE10" s="175" t="s">
        <v>153</v>
      </c>
      <c r="CF10" s="175" t="s">
        <v>153</v>
      </c>
      <c r="CG10" s="175" t="s">
        <v>153</v>
      </c>
      <c r="CH10" s="175" t="s">
        <v>162</v>
      </c>
      <c r="CI10" s="175" t="s">
        <v>153</v>
      </c>
      <c r="CJ10" s="175" t="s">
        <v>153</v>
      </c>
      <c r="CK10" s="175" t="s">
        <v>153</v>
      </c>
      <c r="CL10" s="175" t="s">
        <v>153</v>
      </c>
      <c r="CM10" s="175" t="s">
        <v>153</v>
      </c>
      <c r="CN10" s="175" t="s">
        <v>153</v>
      </c>
      <c r="CO10" s="175" t="s">
        <v>153</v>
      </c>
    </row>
    <row r="11" spans="1:135" s="167" customFormat="1" ht="14.4" x14ac:dyDescent="0.3">
      <c r="A11" s="182" t="s">
        <v>163</v>
      </c>
      <c r="B11" s="182"/>
      <c r="C11" s="182"/>
      <c r="D11" s="182"/>
      <c r="E11" s="182"/>
      <c r="F11" s="182"/>
      <c r="G11" s="183">
        <v>1</v>
      </c>
      <c r="H11" s="177"/>
      <c r="I11" s="177"/>
      <c r="J11" s="177"/>
      <c r="K11" s="177"/>
      <c r="L11" s="177"/>
      <c r="M11" s="177"/>
      <c r="N11" s="177"/>
      <c r="CP11" s="175" t="s">
        <v>163</v>
      </c>
      <c r="CQ11" s="175" t="s">
        <v>153</v>
      </c>
      <c r="CR11" s="175" t="s">
        <v>153</v>
      </c>
      <c r="CS11" s="175" t="s">
        <v>153</v>
      </c>
      <c r="CT11" s="175" t="s">
        <v>153</v>
      </c>
      <c r="CU11" s="175" t="s">
        <v>153</v>
      </c>
      <c r="CV11" s="175" t="s">
        <v>164</v>
      </c>
      <c r="CW11" s="175" t="s">
        <v>153</v>
      </c>
      <c r="CX11" s="175" t="s">
        <v>153</v>
      </c>
      <c r="CY11" s="175" t="s">
        <v>153</v>
      </c>
      <c r="CZ11" s="175" t="s">
        <v>153</v>
      </c>
      <c r="DA11" s="175" t="s">
        <v>153</v>
      </c>
      <c r="DB11" s="175" t="s">
        <v>153</v>
      </c>
      <c r="DC11" s="175" t="s">
        <v>153</v>
      </c>
    </row>
    <row r="12" spans="1:135" s="167" customFormat="1" ht="3.75" customHeight="1" x14ac:dyDescent="0.3">
      <c r="A12" s="184"/>
      <c r="B12" s="169"/>
      <c r="C12" s="169"/>
      <c r="D12" s="169"/>
      <c r="E12" s="169"/>
      <c r="F12" s="173"/>
      <c r="G12" s="173"/>
      <c r="H12" s="173"/>
      <c r="I12" s="173"/>
      <c r="J12" s="173"/>
      <c r="K12" s="173"/>
      <c r="L12" s="173"/>
      <c r="M12" s="173"/>
      <c r="N12" s="173"/>
    </row>
    <row r="13" spans="1:135" s="167" customFormat="1" ht="14.4" x14ac:dyDescent="0.3">
      <c r="A13" s="185" t="s">
        <v>3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DD13" s="175" t="s">
        <v>165</v>
      </c>
      <c r="DE13" s="175" t="s">
        <v>153</v>
      </c>
      <c r="DF13" s="175" t="s">
        <v>153</v>
      </c>
      <c r="DG13" s="175" t="s">
        <v>153</v>
      </c>
      <c r="DH13" s="175" t="s">
        <v>153</v>
      </c>
      <c r="DI13" s="175" t="s">
        <v>153</v>
      </c>
      <c r="DJ13" s="175" t="s">
        <v>153</v>
      </c>
      <c r="DK13" s="175" t="s">
        <v>153</v>
      </c>
      <c r="DL13" s="175" t="s">
        <v>153</v>
      </c>
      <c r="DM13" s="175" t="s">
        <v>153</v>
      </c>
      <c r="DN13" s="175" t="s">
        <v>153</v>
      </c>
      <c r="DO13" s="175" t="s">
        <v>153</v>
      </c>
      <c r="DP13" s="175" t="s">
        <v>153</v>
      </c>
      <c r="DQ13" s="175" t="s">
        <v>153</v>
      </c>
    </row>
    <row r="14" spans="1:135" s="167" customFormat="1" ht="14.4" x14ac:dyDescent="0.3">
      <c r="A14" s="186" t="s">
        <v>4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</row>
    <row r="15" spans="1:135" s="167" customFormat="1" ht="5.25" customHeight="1" x14ac:dyDescent="0.3">
      <c r="A15" s="187"/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</row>
    <row r="16" spans="1:135" s="167" customFormat="1" ht="14.4" x14ac:dyDescent="0.3">
      <c r="A16" s="185" t="s">
        <v>3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DR16" s="175" t="s">
        <v>166</v>
      </c>
      <c r="DS16" s="175" t="s">
        <v>153</v>
      </c>
      <c r="DT16" s="175" t="s">
        <v>153</v>
      </c>
      <c r="DU16" s="175" t="s">
        <v>153</v>
      </c>
      <c r="DV16" s="175" t="s">
        <v>153</v>
      </c>
      <c r="DW16" s="175" t="s">
        <v>153</v>
      </c>
      <c r="DX16" s="175" t="s">
        <v>153</v>
      </c>
      <c r="DY16" s="175" t="s">
        <v>153</v>
      </c>
      <c r="DZ16" s="175" t="s">
        <v>153</v>
      </c>
      <c r="EA16" s="175" t="s">
        <v>153</v>
      </c>
      <c r="EB16" s="175" t="s">
        <v>153</v>
      </c>
      <c r="EC16" s="175" t="s">
        <v>153</v>
      </c>
      <c r="ED16" s="175" t="s">
        <v>153</v>
      </c>
      <c r="EE16" s="175" t="s">
        <v>153</v>
      </c>
    </row>
    <row r="17" spans="1:152" s="167" customFormat="1" ht="14.4" x14ac:dyDescent="0.3">
      <c r="A17" s="186" t="s">
        <v>167</v>
      </c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</row>
    <row r="18" spans="1:152" s="167" customFormat="1" ht="21" customHeight="1" x14ac:dyDescent="0.3">
      <c r="A18" s="188" t="s">
        <v>168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</row>
    <row r="19" spans="1:152" s="167" customFormat="1" ht="3.75" customHeight="1" x14ac:dyDescent="0.3">
      <c r="A19" s="189"/>
      <c r="B19" s="189"/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</row>
    <row r="20" spans="1:152" s="167" customFormat="1" ht="14.4" x14ac:dyDescent="0.3">
      <c r="A20" s="190" t="s">
        <v>169</v>
      </c>
      <c r="B20" s="190"/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EF20" s="175" t="s">
        <v>169</v>
      </c>
      <c r="EG20" s="175" t="s">
        <v>153</v>
      </c>
      <c r="EH20" s="175" t="s">
        <v>153</v>
      </c>
      <c r="EI20" s="175" t="s">
        <v>153</v>
      </c>
      <c r="EJ20" s="175" t="s">
        <v>153</v>
      </c>
      <c r="EK20" s="175" t="s">
        <v>153</v>
      </c>
      <c r="EL20" s="175" t="s">
        <v>153</v>
      </c>
      <c r="EM20" s="175" t="s">
        <v>153</v>
      </c>
      <c r="EN20" s="175" t="s">
        <v>153</v>
      </c>
      <c r="EO20" s="175" t="s">
        <v>153</v>
      </c>
      <c r="EP20" s="175" t="s">
        <v>153</v>
      </c>
      <c r="EQ20" s="175" t="s">
        <v>153</v>
      </c>
      <c r="ER20" s="175" t="s">
        <v>153</v>
      </c>
      <c r="ES20" s="175" t="s">
        <v>153</v>
      </c>
    </row>
    <row r="21" spans="1:152" s="167" customFormat="1" ht="12" customHeight="1" x14ac:dyDescent="0.3">
      <c r="A21" s="186" t="s">
        <v>170</v>
      </c>
      <c r="B21" s="186"/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</row>
    <row r="22" spans="1:152" s="167" customFormat="1" ht="12" customHeight="1" x14ac:dyDescent="0.3">
      <c r="A22" s="169" t="s">
        <v>171</v>
      </c>
      <c r="B22" s="191" t="s">
        <v>172</v>
      </c>
      <c r="C22" s="192" t="s">
        <v>173</v>
      </c>
      <c r="D22" s="192"/>
      <c r="E22" s="192"/>
      <c r="F22" s="176"/>
      <c r="G22" s="176"/>
      <c r="H22" s="176"/>
      <c r="I22" s="176"/>
      <c r="J22" s="176"/>
      <c r="K22" s="176"/>
      <c r="L22" s="176"/>
      <c r="M22" s="176"/>
      <c r="N22" s="176"/>
    </row>
    <row r="23" spans="1:152" s="167" customFormat="1" ht="12" customHeight="1" x14ac:dyDescent="0.3">
      <c r="A23" s="169" t="s">
        <v>174</v>
      </c>
      <c r="B23" s="174"/>
      <c r="C23" s="174"/>
      <c r="D23" s="174"/>
      <c r="E23" s="174"/>
      <c r="F23" s="174"/>
      <c r="G23" s="176"/>
      <c r="H23" s="176"/>
      <c r="I23" s="176"/>
      <c r="J23" s="176"/>
      <c r="K23" s="176"/>
      <c r="L23" s="176"/>
      <c r="M23" s="176"/>
      <c r="N23" s="176"/>
    </row>
    <row r="24" spans="1:152" s="167" customFormat="1" ht="14.4" x14ac:dyDescent="0.3">
      <c r="A24" s="169"/>
      <c r="B24" s="193" t="s">
        <v>175</v>
      </c>
      <c r="C24" s="193"/>
      <c r="D24" s="193"/>
      <c r="E24" s="193"/>
      <c r="F24" s="193"/>
      <c r="G24" s="194"/>
      <c r="H24" s="194"/>
      <c r="I24" s="194"/>
      <c r="J24" s="194"/>
      <c r="K24" s="194"/>
      <c r="L24" s="194"/>
      <c r="M24" s="195"/>
      <c r="N24" s="194"/>
    </row>
    <row r="25" spans="1:152" s="167" customFormat="1" ht="5.25" customHeight="1" x14ac:dyDescent="0.3">
      <c r="A25" s="169"/>
      <c r="B25" s="169"/>
      <c r="C25" s="169"/>
      <c r="D25" s="196"/>
      <c r="E25" s="196"/>
      <c r="F25" s="196"/>
      <c r="G25" s="196"/>
      <c r="H25" s="196"/>
      <c r="I25" s="196"/>
      <c r="J25" s="196"/>
      <c r="K25" s="196"/>
      <c r="L25" s="196"/>
      <c r="M25" s="194"/>
      <c r="N25" s="194"/>
    </row>
    <row r="26" spans="1:152" s="167" customFormat="1" ht="14.4" x14ac:dyDescent="0.3">
      <c r="A26" s="197" t="s">
        <v>176</v>
      </c>
      <c r="B26" s="169"/>
      <c r="C26" s="169"/>
      <c r="D26" s="198" t="s">
        <v>177</v>
      </c>
      <c r="E26" s="198"/>
      <c r="F26" s="198"/>
      <c r="G26" s="199"/>
      <c r="H26" s="199"/>
      <c r="I26" s="199"/>
      <c r="J26" s="199"/>
      <c r="K26" s="199"/>
      <c r="L26" s="199"/>
      <c r="M26" s="199"/>
      <c r="N26" s="199"/>
      <c r="ET26" s="175" t="s">
        <v>177</v>
      </c>
      <c r="EU26" s="175" t="s">
        <v>153</v>
      </c>
      <c r="EV26" s="175" t="s">
        <v>153</v>
      </c>
    </row>
    <row r="27" spans="1:152" s="167" customFormat="1" ht="7.5" customHeight="1" x14ac:dyDescent="0.3">
      <c r="A27" s="169"/>
      <c r="B27" s="171"/>
      <c r="C27" s="171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</row>
    <row r="28" spans="1:152" s="167" customFormat="1" ht="12" customHeight="1" x14ac:dyDescent="0.3">
      <c r="A28" s="197" t="s">
        <v>178</v>
      </c>
      <c r="B28" s="171"/>
      <c r="C28" s="201">
        <v>32397.42</v>
      </c>
      <c r="D28" s="202" t="s">
        <v>179</v>
      </c>
      <c r="E28" s="203" t="s">
        <v>180</v>
      </c>
      <c r="G28" s="171"/>
      <c r="H28" s="171"/>
      <c r="I28" s="171"/>
      <c r="J28" s="171"/>
      <c r="K28" s="171"/>
      <c r="L28" s="204"/>
      <c r="M28" s="204"/>
      <c r="N28" s="171"/>
    </row>
    <row r="29" spans="1:152" s="167" customFormat="1" ht="11.25" customHeight="1" x14ac:dyDescent="0.3">
      <c r="A29" s="169"/>
      <c r="B29" s="205" t="s">
        <v>38</v>
      </c>
      <c r="C29" s="206"/>
      <c r="D29" s="207"/>
      <c r="E29" s="203"/>
      <c r="G29" s="171"/>
    </row>
    <row r="30" spans="1:152" s="167" customFormat="1" ht="12" customHeight="1" x14ac:dyDescent="0.3">
      <c r="A30" s="169"/>
      <c r="B30" s="208" t="s">
        <v>20</v>
      </c>
      <c r="C30" s="201">
        <v>3646.32</v>
      </c>
      <c r="D30" s="202" t="s">
        <v>181</v>
      </c>
      <c r="E30" s="203" t="s">
        <v>180</v>
      </c>
      <c r="G30" s="171" t="s">
        <v>182</v>
      </c>
      <c r="I30" s="171"/>
      <c r="J30" s="171"/>
      <c r="K30" s="171"/>
      <c r="L30" s="201">
        <v>1969.16</v>
      </c>
      <c r="M30" s="209" t="s">
        <v>183</v>
      </c>
      <c r="N30" s="203" t="s">
        <v>180</v>
      </c>
    </row>
    <row r="31" spans="1:152" s="167" customFormat="1" ht="12" customHeight="1" x14ac:dyDescent="0.3">
      <c r="A31" s="169"/>
      <c r="B31" s="208" t="s">
        <v>21</v>
      </c>
      <c r="C31" s="201">
        <v>3912.84</v>
      </c>
      <c r="D31" s="210" t="s">
        <v>184</v>
      </c>
      <c r="E31" s="203" t="s">
        <v>180</v>
      </c>
      <c r="G31" s="171" t="s">
        <v>185</v>
      </c>
      <c r="I31" s="171"/>
      <c r="J31" s="171"/>
      <c r="K31" s="171"/>
      <c r="L31" s="211">
        <v>5721.91</v>
      </c>
      <c r="M31" s="211"/>
      <c r="N31" s="203" t="s">
        <v>186</v>
      </c>
    </row>
    <row r="32" spans="1:152" s="167" customFormat="1" ht="12" customHeight="1" x14ac:dyDescent="0.3">
      <c r="A32" s="169"/>
      <c r="B32" s="208" t="s">
        <v>92</v>
      </c>
      <c r="C32" s="201">
        <v>24838.27</v>
      </c>
      <c r="D32" s="210" t="s">
        <v>187</v>
      </c>
      <c r="E32" s="203" t="s">
        <v>180</v>
      </c>
      <c r="G32" s="171" t="s">
        <v>188</v>
      </c>
      <c r="I32" s="171"/>
      <c r="J32" s="171"/>
      <c r="K32" s="171"/>
      <c r="L32" s="211">
        <v>514.17999999999995</v>
      </c>
      <c r="M32" s="211"/>
      <c r="N32" s="203" t="s">
        <v>186</v>
      </c>
    </row>
    <row r="33" spans="1:159" s="167" customFormat="1" ht="12" customHeight="1" x14ac:dyDescent="0.3">
      <c r="A33" s="169"/>
      <c r="B33" s="208" t="s">
        <v>93</v>
      </c>
      <c r="C33" s="201">
        <v>0</v>
      </c>
      <c r="D33" s="202" t="s">
        <v>189</v>
      </c>
      <c r="E33" s="203" t="s">
        <v>180</v>
      </c>
      <c r="G33" s="171"/>
      <c r="H33" s="171"/>
      <c r="I33" s="171"/>
      <c r="J33" s="171"/>
      <c r="K33" s="171"/>
      <c r="L33" s="212" t="s">
        <v>190</v>
      </c>
      <c r="M33" s="212"/>
      <c r="N33" s="171"/>
    </row>
    <row r="34" spans="1:159" s="167" customFormat="1" ht="7.5" customHeight="1" x14ac:dyDescent="0.3">
      <c r="A34" s="213"/>
    </row>
    <row r="35" spans="1:159" s="167" customFormat="1" ht="23.25" customHeight="1" x14ac:dyDescent="0.3">
      <c r="A35" s="214" t="s">
        <v>5</v>
      </c>
      <c r="B35" s="215" t="s">
        <v>89</v>
      </c>
      <c r="C35" s="215" t="s">
        <v>191</v>
      </c>
      <c r="D35" s="215"/>
      <c r="E35" s="215"/>
      <c r="F35" s="215" t="s">
        <v>192</v>
      </c>
      <c r="G35" s="215" t="s">
        <v>193</v>
      </c>
      <c r="H35" s="215"/>
      <c r="I35" s="215"/>
      <c r="J35" s="215" t="s">
        <v>194</v>
      </c>
      <c r="K35" s="215"/>
      <c r="L35" s="215"/>
      <c r="M35" s="215" t="s">
        <v>195</v>
      </c>
      <c r="N35" s="215" t="s">
        <v>196</v>
      </c>
    </row>
    <row r="36" spans="1:159" s="167" customFormat="1" ht="28.5" customHeight="1" x14ac:dyDescent="0.3">
      <c r="A36" s="214"/>
      <c r="B36" s="215"/>
      <c r="C36" s="215"/>
      <c r="D36" s="215"/>
      <c r="E36" s="215"/>
      <c r="F36" s="215"/>
      <c r="G36" s="215"/>
      <c r="H36" s="215"/>
      <c r="I36" s="215"/>
      <c r="J36" s="215"/>
      <c r="K36" s="215"/>
      <c r="L36" s="215"/>
      <c r="M36" s="215"/>
      <c r="N36" s="215"/>
    </row>
    <row r="37" spans="1:159" s="167" customFormat="1" ht="20.399999999999999" x14ac:dyDescent="0.3">
      <c r="A37" s="214"/>
      <c r="B37" s="215"/>
      <c r="C37" s="215"/>
      <c r="D37" s="215"/>
      <c r="E37" s="215"/>
      <c r="F37" s="215"/>
      <c r="G37" s="216" t="s">
        <v>197</v>
      </c>
      <c r="H37" s="216" t="s">
        <v>198</v>
      </c>
      <c r="I37" s="216" t="s">
        <v>199</v>
      </c>
      <c r="J37" s="216" t="s">
        <v>197</v>
      </c>
      <c r="K37" s="216" t="s">
        <v>198</v>
      </c>
      <c r="L37" s="216" t="s">
        <v>94</v>
      </c>
      <c r="M37" s="215"/>
      <c r="N37" s="215"/>
    </row>
    <row r="38" spans="1:159" s="167" customFormat="1" ht="14.4" x14ac:dyDescent="0.3">
      <c r="A38" s="217">
        <v>1</v>
      </c>
      <c r="B38" s="218">
        <v>2</v>
      </c>
      <c r="C38" s="219">
        <v>3</v>
      </c>
      <c r="D38" s="219"/>
      <c r="E38" s="219"/>
      <c r="F38" s="218">
        <v>4</v>
      </c>
      <c r="G38" s="218">
        <v>5</v>
      </c>
      <c r="H38" s="218">
        <v>6</v>
      </c>
      <c r="I38" s="218">
        <v>7</v>
      </c>
      <c r="J38" s="218">
        <v>8</v>
      </c>
      <c r="K38" s="218">
        <v>9</v>
      </c>
      <c r="L38" s="218">
        <v>10</v>
      </c>
      <c r="M38" s="218">
        <v>11</v>
      </c>
      <c r="N38" s="218">
        <v>12</v>
      </c>
    </row>
    <row r="39" spans="1:159" s="167" customFormat="1" ht="14.4" x14ac:dyDescent="0.3">
      <c r="A39" s="220" t="s">
        <v>200</v>
      </c>
      <c r="B39" s="221"/>
      <c r="C39" s="221"/>
      <c r="D39" s="221"/>
      <c r="E39" s="221"/>
      <c r="F39" s="221"/>
      <c r="G39" s="221"/>
      <c r="H39" s="221"/>
      <c r="I39" s="221"/>
      <c r="J39" s="221"/>
      <c r="K39" s="221"/>
      <c r="L39" s="221"/>
      <c r="M39" s="221"/>
      <c r="N39" s="222"/>
      <c r="EW39" s="223" t="s">
        <v>200</v>
      </c>
    </row>
    <row r="40" spans="1:159" s="167" customFormat="1" ht="21.6" x14ac:dyDescent="0.3">
      <c r="A40" s="224" t="s">
        <v>201</v>
      </c>
      <c r="B40" s="225" t="s">
        <v>202</v>
      </c>
      <c r="C40" s="226" t="s">
        <v>203</v>
      </c>
      <c r="D40" s="226"/>
      <c r="E40" s="226"/>
      <c r="F40" s="227" t="s">
        <v>204</v>
      </c>
      <c r="G40" s="228">
        <v>9</v>
      </c>
      <c r="H40" s="229">
        <v>1</v>
      </c>
      <c r="I40" s="229">
        <v>9</v>
      </c>
      <c r="J40" s="230"/>
      <c r="K40" s="228"/>
      <c r="L40" s="230"/>
      <c r="M40" s="228"/>
      <c r="N40" s="231"/>
      <c r="EW40" s="223"/>
      <c r="EX40" s="232" t="s">
        <v>203</v>
      </c>
      <c r="EY40" s="232" t="s">
        <v>153</v>
      </c>
      <c r="EZ40" s="232" t="s">
        <v>153</v>
      </c>
    </row>
    <row r="41" spans="1:159" s="167" customFormat="1" ht="14.4" x14ac:dyDescent="0.3">
      <c r="A41" s="233"/>
      <c r="B41" s="234" t="s">
        <v>164</v>
      </c>
      <c r="C41" s="235" t="s">
        <v>205</v>
      </c>
      <c r="D41" s="235"/>
      <c r="E41" s="235"/>
      <c r="F41" s="236"/>
      <c r="G41" s="237"/>
      <c r="H41" s="237"/>
      <c r="I41" s="237"/>
      <c r="J41" s="238">
        <v>534.87</v>
      </c>
      <c r="K41" s="237"/>
      <c r="L41" s="239">
        <v>4813.83</v>
      </c>
      <c r="M41" s="240">
        <v>36.21</v>
      </c>
      <c r="N41" s="241">
        <v>174308.78</v>
      </c>
      <c r="EW41" s="223"/>
      <c r="EX41" s="232"/>
      <c r="EY41" s="232"/>
      <c r="EZ41" s="232"/>
      <c r="FA41" s="242" t="s">
        <v>205</v>
      </c>
    </row>
    <row r="42" spans="1:159" s="167" customFormat="1" ht="14.4" x14ac:dyDescent="0.3">
      <c r="A42" s="233"/>
      <c r="B42" s="234" t="s">
        <v>206</v>
      </c>
      <c r="C42" s="235" t="s">
        <v>207</v>
      </c>
      <c r="D42" s="235"/>
      <c r="E42" s="235"/>
      <c r="F42" s="236"/>
      <c r="G42" s="237"/>
      <c r="H42" s="237"/>
      <c r="I42" s="237"/>
      <c r="J42" s="238">
        <v>350.44</v>
      </c>
      <c r="K42" s="237"/>
      <c r="L42" s="239">
        <v>3153.96</v>
      </c>
      <c r="M42" s="240">
        <v>14.31</v>
      </c>
      <c r="N42" s="241">
        <v>45133.17</v>
      </c>
      <c r="EW42" s="223"/>
      <c r="EX42" s="232"/>
      <c r="EY42" s="232"/>
      <c r="EZ42" s="232"/>
      <c r="FA42" s="242" t="s">
        <v>207</v>
      </c>
    </row>
    <row r="43" spans="1:159" s="167" customFormat="1" ht="14.4" x14ac:dyDescent="0.3">
      <c r="A43" s="233"/>
      <c r="B43" s="234" t="s">
        <v>201</v>
      </c>
      <c r="C43" s="235" t="s">
        <v>208</v>
      </c>
      <c r="D43" s="235"/>
      <c r="E43" s="235"/>
      <c r="F43" s="236"/>
      <c r="G43" s="237"/>
      <c r="H43" s="237"/>
      <c r="I43" s="237"/>
      <c r="J43" s="238">
        <v>42.97</v>
      </c>
      <c r="K43" s="237"/>
      <c r="L43" s="238">
        <v>386.73</v>
      </c>
      <c r="M43" s="240">
        <v>36.21</v>
      </c>
      <c r="N43" s="241">
        <v>14003.49</v>
      </c>
      <c r="EW43" s="223"/>
      <c r="EX43" s="232"/>
      <c r="EY43" s="232"/>
      <c r="EZ43" s="232"/>
      <c r="FA43" s="242" t="s">
        <v>208</v>
      </c>
    </row>
    <row r="44" spans="1:159" s="167" customFormat="1" ht="14.4" x14ac:dyDescent="0.3">
      <c r="A44" s="233"/>
      <c r="B44" s="234" t="s">
        <v>209</v>
      </c>
      <c r="C44" s="235" t="s">
        <v>210</v>
      </c>
      <c r="D44" s="235"/>
      <c r="E44" s="235"/>
      <c r="F44" s="236"/>
      <c r="G44" s="237"/>
      <c r="H44" s="237"/>
      <c r="I44" s="237"/>
      <c r="J44" s="238">
        <v>303.02</v>
      </c>
      <c r="K44" s="237"/>
      <c r="L44" s="239">
        <v>2727.18</v>
      </c>
      <c r="M44" s="240">
        <v>9.26</v>
      </c>
      <c r="N44" s="241">
        <v>25253.69</v>
      </c>
      <c r="EW44" s="223"/>
      <c r="EX44" s="232"/>
      <c r="EY44" s="232"/>
      <c r="EZ44" s="232"/>
      <c r="FA44" s="242" t="s">
        <v>210</v>
      </c>
    </row>
    <row r="45" spans="1:159" s="167" customFormat="1" ht="14.4" x14ac:dyDescent="0.3">
      <c r="A45" s="243"/>
      <c r="B45" s="234"/>
      <c r="C45" s="235" t="s">
        <v>211</v>
      </c>
      <c r="D45" s="235"/>
      <c r="E45" s="235"/>
      <c r="F45" s="236" t="s">
        <v>212</v>
      </c>
      <c r="G45" s="244">
        <v>55.6</v>
      </c>
      <c r="H45" s="237"/>
      <c r="I45" s="244">
        <v>500.4</v>
      </c>
      <c r="J45" s="245"/>
      <c r="K45" s="237"/>
      <c r="L45" s="245"/>
      <c r="M45" s="237"/>
      <c r="N45" s="246"/>
      <c r="EW45" s="223"/>
      <c r="EX45" s="232"/>
      <c r="EY45" s="232"/>
      <c r="EZ45" s="232"/>
      <c r="FB45" s="242" t="s">
        <v>211</v>
      </c>
    </row>
    <row r="46" spans="1:159" s="167" customFormat="1" ht="14.4" x14ac:dyDescent="0.3">
      <c r="A46" s="243"/>
      <c r="B46" s="234"/>
      <c r="C46" s="235" t="s">
        <v>213</v>
      </c>
      <c r="D46" s="235"/>
      <c r="E46" s="235"/>
      <c r="F46" s="236" t="s">
        <v>212</v>
      </c>
      <c r="G46" s="240">
        <v>3.28</v>
      </c>
      <c r="H46" s="237"/>
      <c r="I46" s="240">
        <v>29.52</v>
      </c>
      <c r="J46" s="245"/>
      <c r="K46" s="237"/>
      <c r="L46" s="245"/>
      <c r="M46" s="237"/>
      <c r="N46" s="246"/>
      <c r="EW46" s="223"/>
      <c r="EX46" s="232"/>
      <c r="EY46" s="232"/>
      <c r="EZ46" s="232"/>
      <c r="FB46" s="242" t="s">
        <v>213</v>
      </c>
    </row>
    <row r="47" spans="1:159" s="167" customFormat="1" ht="14.4" x14ac:dyDescent="0.3">
      <c r="A47" s="233"/>
      <c r="B47" s="234"/>
      <c r="C47" s="247" t="s">
        <v>214</v>
      </c>
      <c r="D47" s="247"/>
      <c r="E47" s="247"/>
      <c r="F47" s="248"/>
      <c r="G47" s="249"/>
      <c r="H47" s="249"/>
      <c r="I47" s="249"/>
      <c r="J47" s="250">
        <v>1188.33</v>
      </c>
      <c r="K47" s="249"/>
      <c r="L47" s="250">
        <v>10694.97</v>
      </c>
      <c r="M47" s="249"/>
      <c r="N47" s="251">
        <v>244695.64</v>
      </c>
      <c r="EW47" s="223"/>
      <c r="EX47" s="232"/>
      <c r="EY47" s="232"/>
      <c r="EZ47" s="232"/>
      <c r="FC47" s="242" t="s">
        <v>214</v>
      </c>
    </row>
    <row r="48" spans="1:159" s="167" customFormat="1" ht="14.4" x14ac:dyDescent="0.3">
      <c r="A48" s="243"/>
      <c r="B48" s="234"/>
      <c r="C48" s="235" t="s">
        <v>215</v>
      </c>
      <c r="D48" s="235"/>
      <c r="E48" s="235"/>
      <c r="F48" s="236"/>
      <c r="G48" s="237"/>
      <c r="H48" s="237"/>
      <c r="I48" s="237"/>
      <c r="J48" s="245"/>
      <c r="K48" s="237"/>
      <c r="L48" s="239">
        <v>5200.5600000000004</v>
      </c>
      <c r="M48" s="237"/>
      <c r="N48" s="241">
        <v>188312.27</v>
      </c>
      <c r="EW48" s="223"/>
      <c r="EX48" s="232"/>
      <c r="EY48" s="232"/>
      <c r="EZ48" s="232"/>
      <c r="FB48" s="242" t="s">
        <v>215</v>
      </c>
    </row>
    <row r="49" spans="1:160" s="167" customFormat="1" ht="14.4" x14ac:dyDescent="0.3">
      <c r="A49" s="243"/>
      <c r="B49" s="234" t="s">
        <v>216</v>
      </c>
      <c r="C49" s="235" t="s">
        <v>217</v>
      </c>
      <c r="D49" s="235"/>
      <c r="E49" s="235"/>
      <c r="F49" s="236" t="s">
        <v>218</v>
      </c>
      <c r="G49" s="252">
        <v>97</v>
      </c>
      <c r="H49" s="237"/>
      <c r="I49" s="252">
        <v>97</v>
      </c>
      <c r="J49" s="245"/>
      <c r="K49" s="237"/>
      <c r="L49" s="239">
        <v>5044.54</v>
      </c>
      <c r="M49" s="237"/>
      <c r="N49" s="241">
        <v>182662.9</v>
      </c>
      <c r="EW49" s="223"/>
      <c r="EX49" s="232"/>
      <c r="EY49" s="232"/>
      <c r="EZ49" s="232"/>
      <c r="FB49" s="242" t="s">
        <v>217</v>
      </c>
    </row>
    <row r="50" spans="1:160" s="167" customFormat="1" ht="14.4" x14ac:dyDescent="0.3">
      <c r="A50" s="243"/>
      <c r="B50" s="234" t="s">
        <v>219</v>
      </c>
      <c r="C50" s="235" t="s">
        <v>220</v>
      </c>
      <c r="D50" s="235"/>
      <c r="E50" s="235"/>
      <c r="F50" s="236" t="s">
        <v>218</v>
      </c>
      <c r="G50" s="252">
        <v>51</v>
      </c>
      <c r="H50" s="237"/>
      <c r="I50" s="252">
        <v>51</v>
      </c>
      <c r="J50" s="245"/>
      <c r="K50" s="237"/>
      <c r="L50" s="239">
        <v>2652.29</v>
      </c>
      <c r="M50" s="237"/>
      <c r="N50" s="241">
        <v>96039.26</v>
      </c>
      <c r="EW50" s="223"/>
      <c r="EX50" s="232"/>
      <c r="EY50" s="232"/>
      <c r="EZ50" s="232"/>
      <c r="FB50" s="242" t="s">
        <v>220</v>
      </c>
    </row>
    <row r="51" spans="1:160" s="167" customFormat="1" ht="14.4" x14ac:dyDescent="0.3">
      <c r="A51" s="253"/>
      <c r="B51" s="254"/>
      <c r="C51" s="226" t="s">
        <v>221</v>
      </c>
      <c r="D51" s="226"/>
      <c r="E51" s="226"/>
      <c r="F51" s="227"/>
      <c r="G51" s="228"/>
      <c r="H51" s="228"/>
      <c r="I51" s="228"/>
      <c r="J51" s="230"/>
      <c r="K51" s="228"/>
      <c r="L51" s="255">
        <v>18391.8</v>
      </c>
      <c r="M51" s="249"/>
      <c r="N51" s="256">
        <v>523397.8</v>
      </c>
      <c r="EW51" s="223"/>
      <c r="EX51" s="232"/>
      <c r="EY51" s="232"/>
      <c r="EZ51" s="232"/>
      <c r="FD51" s="232" t="s">
        <v>221</v>
      </c>
    </row>
    <row r="52" spans="1:160" s="167" customFormat="1" ht="14.4" x14ac:dyDescent="0.3">
      <c r="A52" s="224" t="s">
        <v>222</v>
      </c>
      <c r="B52" s="225" t="s">
        <v>223</v>
      </c>
      <c r="C52" s="226" t="s">
        <v>224</v>
      </c>
      <c r="D52" s="226"/>
      <c r="E52" s="226"/>
      <c r="F52" s="227" t="s">
        <v>225</v>
      </c>
      <c r="G52" s="228">
        <v>0</v>
      </c>
      <c r="H52" s="229">
        <v>1</v>
      </c>
      <c r="I52" s="229">
        <v>0</v>
      </c>
      <c r="J52" s="230"/>
      <c r="K52" s="228"/>
      <c r="L52" s="230"/>
      <c r="M52" s="228"/>
      <c r="N52" s="231"/>
      <c r="EW52" s="223"/>
      <c r="EX52" s="232" t="s">
        <v>224</v>
      </c>
      <c r="EY52" s="232" t="s">
        <v>153</v>
      </c>
      <c r="EZ52" s="232" t="s">
        <v>153</v>
      </c>
      <c r="FD52" s="232"/>
    </row>
    <row r="53" spans="1:160" s="167" customFormat="1" ht="14.4" x14ac:dyDescent="0.3">
      <c r="A53" s="233"/>
      <c r="B53" s="234" t="s">
        <v>164</v>
      </c>
      <c r="C53" s="235" t="s">
        <v>205</v>
      </c>
      <c r="D53" s="235"/>
      <c r="E53" s="235"/>
      <c r="F53" s="236"/>
      <c r="G53" s="237"/>
      <c r="H53" s="237"/>
      <c r="I53" s="237"/>
      <c r="J53" s="238">
        <v>120.81</v>
      </c>
      <c r="K53" s="237"/>
      <c r="L53" s="238">
        <v>0</v>
      </c>
      <c r="M53" s="240">
        <v>36.21</v>
      </c>
      <c r="N53" s="246"/>
      <c r="EW53" s="223"/>
      <c r="EX53" s="232"/>
      <c r="EY53" s="232"/>
      <c r="EZ53" s="232"/>
      <c r="FA53" s="242" t="s">
        <v>205</v>
      </c>
      <c r="FD53" s="232"/>
    </row>
    <row r="54" spans="1:160" s="167" customFormat="1" ht="14.4" x14ac:dyDescent="0.3">
      <c r="A54" s="233"/>
      <c r="B54" s="234" t="s">
        <v>206</v>
      </c>
      <c r="C54" s="235" t="s">
        <v>207</v>
      </c>
      <c r="D54" s="235"/>
      <c r="E54" s="235"/>
      <c r="F54" s="236"/>
      <c r="G54" s="237"/>
      <c r="H54" s="237"/>
      <c r="I54" s="237"/>
      <c r="J54" s="238">
        <v>294.95999999999998</v>
      </c>
      <c r="K54" s="237"/>
      <c r="L54" s="238">
        <v>0</v>
      </c>
      <c r="M54" s="240">
        <v>14.31</v>
      </c>
      <c r="N54" s="246"/>
      <c r="EW54" s="223"/>
      <c r="EX54" s="232"/>
      <c r="EY54" s="232"/>
      <c r="EZ54" s="232"/>
      <c r="FA54" s="242" t="s">
        <v>207</v>
      </c>
      <c r="FD54" s="232"/>
    </row>
    <row r="55" spans="1:160" s="167" customFormat="1" ht="14.4" x14ac:dyDescent="0.3">
      <c r="A55" s="233"/>
      <c r="B55" s="234" t="s">
        <v>209</v>
      </c>
      <c r="C55" s="235" t="s">
        <v>210</v>
      </c>
      <c r="D55" s="235"/>
      <c r="E55" s="235"/>
      <c r="F55" s="236"/>
      <c r="G55" s="237"/>
      <c r="H55" s="237"/>
      <c r="I55" s="237"/>
      <c r="J55" s="238">
        <v>22.45</v>
      </c>
      <c r="K55" s="237"/>
      <c r="L55" s="238">
        <v>0</v>
      </c>
      <c r="M55" s="240">
        <v>9.26</v>
      </c>
      <c r="N55" s="246"/>
      <c r="EW55" s="223"/>
      <c r="EX55" s="232"/>
      <c r="EY55" s="232"/>
      <c r="EZ55" s="232"/>
      <c r="FA55" s="242" t="s">
        <v>210</v>
      </c>
      <c r="FD55" s="232"/>
    </row>
    <row r="56" spans="1:160" s="167" customFormat="1" ht="14.4" x14ac:dyDescent="0.3">
      <c r="A56" s="243"/>
      <c r="B56" s="234"/>
      <c r="C56" s="235" t="s">
        <v>211</v>
      </c>
      <c r="D56" s="235"/>
      <c r="E56" s="235"/>
      <c r="F56" s="236" t="s">
        <v>212</v>
      </c>
      <c r="G56" s="240">
        <v>13.32</v>
      </c>
      <c r="H56" s="237"/>
      <c r="I56" s="237"/>
      <c r="J56" s="245"/>
      <c r="K56" s="237"/>
      <c r="L56" s="245"/>
      <c r="M56" s="237"/>
      <c r="N56" s="246"/>
      <c r="EW56" s="223"/>
      <c r="EX56" s="232"/>
      <c r="EY56" s="232"/>
      <c r="EZ56" s="232"/>
      <c r="FB56" s="242" t="s">
        <v>211</v>
      </c>
      <c r="FD56" s="232"/>
    </row>
    <row r="57" spans="1:160" s="167" customFormat="1" ht="14.4" x14ac:dyDescent="0.3">
      <c r="A57" s="233"/>
      <c r="B57" s="234"/>
      <c r="C57" s="247" t="s">
        <v>214</v>
      </c>
      <c r="D57" s="247"/>
      <c r="E57" s="247"/>
      <c r="F57" s="248"/>
      <c r="G57" s="249"/>
      <c r="H57" s="249"/>
      <c r="I57" s="249"/>
      <c r="J57" s="257">
        <v>438.22</v>
      </c>
      <c r="K57" s="249"/>
      <c r="L57" s="258"/>
      <c r="M57" s="249"/>
      <c r="N57" s="259">
        <v>0</v>
      </c>
      <c r="EW57" s="223"/>
      <c r="EX57" s="232"/>
      <c r="EY57" s="232"/>
      <c r="EZ57" s="232"/>
      <c r="FC57" s="242" t="s">
        <v>214</v>
      </c>
      <c r="FD57" s="232"/>
    </row>
    <row r="58" spans="1:160" s="167" customFormat="1" ht="14.4" x14ac:dyDescent="0.3">
      <c r="A58" s="243"/>
      <c r="B58" s="234"/>
      <c r="C58" s="235" t="s">
        <v>215</v>
      </c>
      <c r="D58" s="235"/>
      <c r="E58" s="235"/>
      <c r="F58" s="236"/>
      <c r="G58" s="237"/>
      <c r="H58" s="237"/>
      <c r="I58" s="237"/>
      <c r="J58" s="245"/>
      <c r="K58" s="237"/>
      <c r="L58" s="245"/>
      <c r="M58" s="237"/>
      <c r="N58" s="246"/>
      <c r="EW58" s="223"/>
      <c r="EX58" s="232"/>
      <c r="EY58" s="232"/>
      <c r="EZ58" s="232"/>
      <c r="FB58" s="242" t="s">
        <v>215</v>
      </c>
      <c r="FD58" s="232"/>
    </row>
    <row r="59" spans="1:160" s="167" customFormat="1" ht="31.8" x14ac:dyDescent="0.3">
      <c r="A59" s="243"/>
      <c r="B59" s="234" t="s">
        <v>226</v>
      </c>
      <c r="C59" s="235" t="s">
        <v>227</v>
      </c>
      <c r="D59" s="235"/>
      <c r="E59" s="235"/>
      <c r="F59" s="236" t="s">
        <v>218</v>
      </c>
      <c r="G59" s="252">
        <v>91</v>
      </c>
      <c r="H59" s="237"/>
      <c r="I59" s="252">
        <v>91</v>
      </c>
      <c r="J59" s="245"/>
      <c r="K59" s="237"/>
      <c r="L59" s="245"/>
      <c r="M59" s="237"/>
      <c r="N59" s="246"/>
      <c r="EW59" s="223"/>
      <c r="EX59" s="232"/>
      <c r="EY59" s="232"/>
      <c r="EZ59" s="232"/>
      <c r="FB59" s="242" t="s">
        <v>227</v>
      </c>
      <c r="FD59" s="232"/>
    </row>
    <row r="60" spans="1:160" s="167" customFormat="1" ht="31.8" x14ac:dyDescent="0.3">
      <c r="A60" s="243"/>
      <c r="B60" s="234" t="s">
        <v>228</v>
      </c>
      <c r="C60" s="235" t="s">
        <v>229</v>
      </c>
      <c r="D60" s="235"/>
      <c r="E60" s="235"/>
      <c r="F60" s="236" t="s">
        <v>218</v>
      </c>
      <c r="G60" s="252">
        <v>52</v>
      </c>
      <c r="H60" s="237"/>
      <c r="I60" s="252">
        <v>52</v>
      </c>
      <c r="J60" s="245"/>
      <c r="K60" s="237"/>
      <c r="L60" s="245"/>
      <c r="M60" s="237"/>
      <c r="N60" s="246"/>
      <c r="EW60" s="223"/>
      <c r="EX60" s="232"/>
      <c r="EY60" s="232"/>
      <c r="EZ60" s="232"/>
      <c r="FB60" s="242" t="s">
        <v>229</v>
      </c>
      <c r="FD60" s="232"/>
    </row>
    <row r="61" spans="1:160" s="167" customFormat="1" ht="14.4" x14ac:dyDescent="0.3">
      <c r="A61" s="253"/>
      <c r="B61" s="254"/>
      <c r="C61" s="226" t="s">
        <v>221</v>
      </c>
      <c r="D61" s="226"/>
      <c r="E61" s="226"/>
      <c r="F61" s="227"/>
      <c r="G61" s="228"/>
      <c r="H61" s="228"/>
      <c r="I61" s="228"/>
      <c r="J61" s="230"/>
      <c r="K61" s="228"/>
      <c r="L61" s="260">
        <v>0</v>
      </c>
      <c r="M61" s="249"/>
      <c r="N61" s="261">
        <v>0</v>
      </c>
      <c r="EW61" s="223"/>
      <c r="EX61" s="232"/>
      <c r="EY61" s="232"/>
      <c r="EZ61" s="232"/>
      <c r="FD61" s="232" t="s">
        <v>221</v>
      </c>
    </row>
    <row r="62" spans="1:160" s="167" customFormat="1" ht="14.4" x14ac:dyDescent="0.3">
      <c r="A62" s="224" t="s">
        <v>230</v>
      </c>
      <c r="B62" s="225" t="s">
        <v>231</v>
      </c>
      <c r="C62" s="226" t="s">
        <v>232</v>
      </c>
      <c r="D62" s="226"/>
      <c r="E62" s="226"/>
      <c r="F62" s="227" t="s">
        <v>233</v>
      </c>
      <c r="G62" s="228">
        <v>1.8</v>
      </c>
      <c r="H62" s="229">
        <v>1</v>
      </c>
      <c r="I62" s="262">
        <v>1.8</v>
      </c>
      <c r="J62" s="230"/>
      <c r="K62" s="228"/>
      <c r="L62" s="230"/>
      <c r="M62" s="228"/>
      <c r="N62" s="231"/>
      <c r="EW62" s="223"/>
      <c r="EX62" s="232" t="s">
        <v>232</v>
      </c>
      <c r="EY62" s="232" t="s">
        <v>153</v>
      </c>
      <c r="EZ62" s="232" t="s">
        <v>153</v>
      </c>
      <c r="FD62" s="232"/>
    </row>
    <row r="63" spans="1:160" s="167" customFormat="1" ht="14.4" x14ac:dyDescent="0.3">
      <c r="A63" s="233"/>
      <c r="B63" s="234" t="s">
        <v>164</v>
      </c>
      <c r="C63" s="235" t="s">
        <v>205</v>
      </c>
      <c r="D63" s="235"/>
      <c r="E63" s="235"/>
      <c r="F63" s="236"/>
      <c r="G63" s="237"/>
      <c r="H63" s="237"/>
      <c r="I63" s="237"/>
      <c r="J63" s="238">
        <v>75.19</v>
      </c>
      <c r="K63" s="237"/>
      <c r="L63" s="238">
        <v>135.34</v>
      </c>
      <c r="M63" s="240">
        <v>36.21</v>
      </c>
      <c r="N63" s="241">
        <v>4900.66</v>
      </c>
      <c r="EW63" s="223"/>
      <c r="EX63" s="232"/>
      <c r="EY63" s="232"/>
      <c r="EZ63" s="232"/>
      <c r="FA63" s="242" t="s">
        <v>205</v>
      </c>
      <c r="FD63" s="232"/>
    </row>
    <row r="64" spans="1:160" s="167" customFormat="1" ht="14.4" x14ac:dyDescent="0.3">
      <c r="A64" s="233"/>
      <c r="B64" s="234" t="s">
        <v>206</v>
      </c>
      <c r="C64" s="235" t="s">
        <v>207</v>
      </c>
      <c r="D64" s="235"/>
      <c r="E64" s="235"/>
      <c r="F64" s="236"/>
      <c r="G64" s="237"/>
      <c r="H64" s="237"/>
      <c r="I64" s="237"/>
      <c r="J64" s="238">
        <v>0.31</v>
      </c>
      <c r="K64" s="237"/>
      <c r="L64" s="238">
        <v>0.56000000000000005</v>
      </c>
      <c r="M64" s="240">
        <v>14.31</v>
      </c>
      <c r="N64" s="263">
        <v>8.01</v>
      </c>
      <c r="EW64" s="223"/>
      <c r="EX64" s="232"/>
      <c r="EY64" s="232"/>
      <c r="EZ64" s="232"/>
      <c r="FA64" s="242" t="s">
        <v>207</v>
      </c>
      <c r="FD64" s="232"/>
    </row>
    <row r="65" spans="1:160" s="167" customFormat="1" ht="14.4" x14ac:dyDescent="0.3">
      <c r="A65" s="233"/>
      <c r="B65" s="234" t="s">
        <v>201</v>
      </c>
      <c r="C65" s="235" t="s">
        <v>208</v>
      </c>
      <c r="D65" s="235"/>
      <c r="E65" s="235"/>
      <c r="F65" s="236"/>
      <c r="G65" s="237"/>
      <c r="H65" s="237"/>
      <c r="I65" s="237"/>
      <c r="J65" s="238">
        <v>0.14000000000000001</v>
      </c>
      <c r="K65" s="237"/>
      <c r="L65" s="238">
        <v>0.25</v>
      </c>
      <c r="M65" s="240">
        <v>36.21</v>
      </c>
      <c r="N65" s="263">
        <v>9.0500000000000007</v>
      </c>
      <c r="EW65" s="223"/>
      <c r="EX65" s="232"/>
      <c r="EY65" s="232"/>
      <c r="EZ65" s="232"/>
      <c r="FA65" s="242" t="s">
        <v>208</v>
      </c>
      <c r="FD65" s="232"/>
    </row>
    <row r="66" spans="1:160" s="167" customFormat="1" ht="14.4" x14ac:dyDescent="0.3">
      <c r="A66" s="243"/>
      <c r="B66" s="234"/>
      <c r="C66" s="235" t="s">
        <v>211</v>
      </c>
      <c r="D66" s="235"/>
      <c r="E66" s="235"/>
      <c r="F66" s="236" t="s">
        <v>212</v>
      </c>
      <c r="G66" s="240">
        <v>9.64</v>
      </c>
      <c r="H66" s="237"/>
      <c r="I66" s="264">
        <v>17.352</v>
      </c>
      <c r="J66" s="245"/>
      <c r="K66" s="237"/>
      <c r="L66" s="245"/>
      <c r="M66" s="237"/>
      <c r="N66" s="246"/>
      <c r="EW66" s="223"/>
      <c r="EX66" s="232"/>
      <c r="EY66" s="232"/>
      <c r="EZ66" s="232"/>
      <c r="FB66" s="242" t="s">
        <v>211</v>
      </c>
      <c r="FD66" s="232"/>
    </row>
    <row r="67" spans="1:160" s="167" customFormat="1" ht="14.4" x14ac:dyDescent="0.3">
      <c r="A67" s="243"/>
      <c r="B67" s="234"/>
      <c r="C67" s="235" t="s">
        <v>213</v>
      </c>
      <c r="D67" s="235"/>
      <c r="E67" s="235"/>
      <c r="F67" s="236" t="s">
        <v>212</v>
      </c>
      <c r="G67" s="240">
        <v>0.01</v>
      </c>
      <c r="H67" s="237"/>
      <c r="I67" s="264">
        <v>1.7999999999999999E-2</v>
      </c>
      <c r="J67" s="245"/>
      <c r="K67" s="237"/>
      <c r="L67" s="245"/>
      <c r="M67" s="237"/>
      <c r="N67" s="246"/>
      <c r="EW67" s="223"/>
      <c r="EX67" s="232"/>
      <c r="EY67" s="232"/>
      <c r="EZ67" s="232"/>
      <c r="FB67" s="242" t="s">
        <v>213</v>
      </c>
      <c r="FD67" s="232"/>
    </row>
    <row r="68" spans="1:160" s="167" customFormat="1" ht="14.4" x14ac:dyDescent="0.3">
      <c r="A68" s="233"/>
      <c r="B68" s="234"/>
      <c r="C68" s="247" t="s">
        <v>214</v>
      </c>
      <c r="D68" s="247"/>
      <c r="E68" s="247"/>
      <c r="F68" s="248"/>
      <c r="G68" s="249"/>
      <c r="H68" s="249"/>
      <c r="I68" s="249"/>
      <c r="J68" s="257">
        <v>75.5</v>
      </c>
      <c r="K68" s="249"/>
      <c r="L68" s="257">
        <v>135.9</v>
      </c>
      <c r="M68" s="249"/>
      <c r="N68" s="251">
        <v>4908.67</v>
      </c>
      <c r="EW68" s="223"/>
      <c r="EX68" s="232"/>
      <c r="EY68" s="232"/>
      <c r="EZ68" s="232"/>
      <c r="FC68" s="242" t="s">
        <v>214</v>
      </c>
      <c r="FD68" s="232"/>
    </row>
    <row r="69" spans="1:160" s="167" customFormat="1" ht="14.4" x14ac:dyDescent="0.3">
      <c r="A69" s="243"/>
      <c r="B69" s="234"/>
      <c r="C69" s="235" t="s">
        <v>215</v>
      </c>
      <c r="D69" s="235"/>
      <c r="E69" s="235"/>
      <c r="F69" s="236"/>
      <c r="G69" s="237"/>
      <c r="H69" s="237"/>
      <c r="I69" s="237"/>
      <c r="J69" s="245"/>
      <c r="K69" s="237"/>
      <c r="L69" s="238">
        <v>135.59</v>
      </c>
      <c r="M69" s="237"/>
      <c r="N69" s="241">
        <v>4909.71</v>
      </c>
      <c r="EW69" s="223"/>
      <c r="EX69" s="232"/>
      <c r="EY69" s="232"/>
      <c r="EZ69" s="232"/>
      <c r="FB69" s="242" t="s">
        <v>215</v>
      </c>
      <c r="FD69" s="232"/>
    </row>
    <row r="70" spans="1:160" s="167" customFormat="1" ht="14.4" x14ac:dyDescent="0.3">
      <c r="A70" s="243"/>
      <c r="B70" s="234" t="s">
        <v>234</v>
      </c>
      <c r="C70" s="235" t="s">
        <v>235</v>
      </c>
      <c r="D70" s="235"/>
      <c r="E70" s="235"/>
      <c r="F70" s="236" t="s">
        <v>218</v>
      </c>
      <c r="G70" s="252">
        <v>91</v>
      </c>
      <c r="H70" s="237"/>
      <c r="I70" s="252">
        <v>91</v>
      </c>
      <c r="J70" s="245"/>
      <c r="K70" s="237"/>
      <c r="L70" s="238">
        <v>123.39</v>
      </c>
      <c r="M70" s="237"/>
      <c r="N70" s="241">
        <v>4467.84</v>
      </c>
      <c r="EW70" s="223"/>
      <c r="EX70" s="232"/>
      <c r="EY70" s="232"/>
      <c r="EZ70" s="232"/>
      <c r="FB70" s="242" t="s">
        <v>235</v>
      </c>
      <c r="FD70" s="232"/>
    </row>
    <row r="71" spans="1:160" s="167" customFormat="1" ht="14.4" x14ac:dyDescent="0.3">
      <c r="A71" s="243"/>
      <c r="B71" s="234" t="s">
        <v>236</v>
      </c>
      <c r="C71" s="235" t="s">
        <v>237</v>
      </c>
      <c r="D71" s="235"/>
      <c r="E71" s="235"/>
      <c r="F71" s="236" t="s">
        <v>218</v>
      </c>
      <c r="G71" s="252">
        <v>48</v>
      </c>
      <c r="H71" s="237"/>
      <c r="I71" s="252">
        <v>48</v>
      </c>
      <c r="J71" s="245"/>
      <c r="K71" s="237"/>
      <c r="L71" s="238">
        <v>65.08</v>
      </c>
      <c r="M71" s="237"/>
      <c r="N71" s="241">
        <v>2356.66</v>
      </c>
      <c r="EW71" s="223"/>
      <c r="EX71" s="232"/>
      <c r="EY71" s="232"/>
      <c r="EZ71" s="232"/>
      <c r="FB71" s="242" t="s">
        <v>237</v>
      </c>
      <c r="FD71" s="232"/>
    </row>
    <row r="72" spans="1:160" s="167" customFormat="1" ht="14.4" x14ac:dyDescent="0.3">
      <c r="A72" s="253"/>
      <c r="B72" s="254"/>
      <c r="C72" s="226" t="s">
        <v>221</v>
      </c>
      <c r="D72" s="226"/>
      <c r="E72" s="226"/>
      <c r="F72" s="227"/>
      <c r="G72" s="228"/>
      <c r="H72" s="228"/>
      <c r="I72" s="228"/>
      <c r="J72" s="230"/>
      <c r="K72" s="228"/>
      <c r="L72" s="260">
        <v>324.37</v>
      </c>
      <c r="M72" s="249"/>
      <c r="N72" s="256">
        <v>11733.17</v>
      </c>
      <c r="EW72" s="223"/>
      <c r="EX72" s="232"/>
      <c r="EY72" s="232"/>
      <c r="EZ72" s="232"/>
      <c r="FD72" s="232" t="s">
        <v>221</v>
      </c>
    </row>
    <row r="73" spans="1:160" s="167" customFormat="1" ht="21.6" x14ac:dyDescent="0.3">
      <c r="A73" s="224" t="s">
        <v>238</v>
      </c>
      <c r="B73" s="225" t="s">
        <v>239</v>
      </c>
      <c r="C73" s="226" t="s">
        <v>240</v>
      </c>
      <c r="D73" s="226"/>
      <c r="E73" s="226"/>
      <c r="F73" s="227" t="s">
        <v>233</v>
      </c>
      <c r="G73" s="228">
        <v>0.63</v>
      </c>
      <c r="H73" s="229">
        <v>1</v>
      </c>
      <c r="I73" s="265">
        <v>0.63</v>
      </c>
      <c r="J73" s="230"/>
      <c r="K73" s="228"/>
      <c r="L73" s="230"/>
      <c r="M73" s="228"/>
      <c r="N73" s="231"/>
      <c r="EW73" s="223"/>
      <c r="EX73" s="232" t="s">
        <v>240</v>
      </c>
      <c r="EY73" s="232" t="s">
        <v>153</v>
      </c>
      <c r="EZ73" s="232" t="s">
        <v>153</v>
      </c>
      <c r="FD73" s="232"/>
    </row>
    <row r="74" spans="1:160" s="167" customFormat="1" ht="14.4" x14ac:dyDescent="0.3">
      <c r="A74" s="233"/>
      <c r="B74" s="234" t="s">
        <v>164</v>
      </c>
      <c r="C74" s="235" t="s">
        <v>205</v>
      </c>
      <c r="D74" s="235"/>
      <c r="E74" s="235"/>
      <c r="F74" s="236"/>
      <c r="G74" s="237"/>
      <c r="H74" s="237"/>
      <c r="I74" s="237"/>
      <c r="J74" s="238">
        <v>260.94</v>
      </c>
      <c r="K74" s="237"/>
      <c r="L74" s="238">
        <v>164.39</v>
      </c>
      <c r="M74" s="240">
        <v>36.21</v>
      </c>
      <c r="N74" s="241">
        <v>5952.56</v>
      </c>
      <c r="EW74" s="223"/>
      <c r="EX74" s="232"/>
      <c r="EY74" s="232"/>
      <c r="EZ74" s="232"/>
      <c r="FA74" s="242" t="s">
        <v>205</v>
      </c>
      <c r="FD74" s="232"/>
    </row>
    <row r="75" spans="1:160" s="167" customFormat="1" ht="14.4" x14ac:dyDescent="0.3">
      <c r="A75" s="233"/>
      <c r="B75" s="234" t="s">
        <v>206</v>
      </c>
      <c r="C75" s="235" t="s">
        <v>207</v>
      </c>
      <c r="D75" s="235"/>
      <c r="E75" s="235"/>
      <c r="F75" s="236"/>
      <c r="G75" s="237"/>
      <c r="H75" s="237"/>
      <c r="I75" s="237"/>
      <c r="J75" s="238">
        <v>576</v>
      </c>
      <c r="K75" s="237"/>
      <c r="L75" s="238">
        <v>362.88</v>
      </c>
      <c r="M75" s="240">
        <v>14.31</v>
      </c>
      <c r="N75" s="241">
        <v>5192.8100000000004</v>
      </c>
      <c r="EW75" s="223"/>
      <c r="EX75" s="232"/>
      <c r="EY75" s="232"/>
      <c r="EZ75" s="232"/>
      <c r="FA75" s="242" t="s">
        <v>207</v>
      </c>
      <c r="FD75" s="232"/>
    </row>
    <row r="76" spans="1:160" s="167" customFormat="1" ht="14.4" x14ac:dyDescent="0.3">
      <c r="A76" s="233"/>
      <c r="B76" s="234" t="s">
        <v>201</v>
      </c>
      <c r="C76" s="235" t="s">
        <v>208</v>
      </c>
      <c r="D76" s="235"/>
      <c r="E76" s="235"/>
      <c r="F76" s="236"/>
      <c r="G76" s="237"/>
      <c r="H76" s="237"/>
      <c r="I76" s="237"/>
      <c r="J76" s="238">
        <v>72.040000000000006</v>
      </c>
      <c r="K76" s="237"/>
      <c r="L76" s="238">
        <v>45.39</v>
      </c>
      <c r="M76" s="240">
        <v>36.21</v>
      </c>
      <c r="N76" s="241">
        <v>1643.57</v>
      </c>
      <c r="EW76" s="223"/>
      <c r="EX76" s="232"/>
      <c r="EY76" s="232"/>
      <c r="EZ76" s="232"/>
      <c r="FA76" s="242" t="s">
        <v>208</v>
      </c>
      <c r="FD76" s="232"/>
    </row>
    <row r="77" spans="1:160" s="167" customFormat="1" ht="14.4" x14ac:dyDescent="0.3">
      <c r="A77" s="233"/>
      <c r="B77" s="234" t="s">
        <v>209</v>
      </c>
      <c r="C77" s="235" t="s">
        <v>210</v>
      </c>
      <c r="D77" s="235"/>
      <c r="E77" s="235"/>
      <c r="F77" s="236"/>
      <c r="G77" s="237"/>
      <c r="H77" s="237"/>
      <c r="I77" s="237"/>
      <c r="J77" s="239">
        <v>1185.98</v>
      </c>
      <c r="K77" s="237"/>
      <c r="L77" s="238">
        <v>747.17</v>
      </c>
      <c r="M77" s="240">
        <v>9.26</v>
      </c>
      <c r="N77" s="241">
        <v>6918.79</v>
      </c>
      <c r="EW77" s="223"/>
      <c r="EX77" s="232"/>
      <c r="EY77" s="232"/>
      <c r="EZ77" s="232"/>
      <c r="FA77" s="242" t="s">
        <v>210</v>
      </c>
      <c r="FD77" s="232"/>
    </row>
    <row r="78" spans="1:160" s="167" customFormat="1" ht="14.4" x14ac:dyDescent="0.3">
      <c r="A78" s="243"/>
      <c r="B78" s="234"/>
      <c r="C78" s="235" t="s">
        <v>211</v>
      </c>
      <c r="D78" s="235"/>
      <c r="E78" s="235"/>
      <c r="F78" s="236" t="s">
        <v>212</v>
      </c>
      <c r="G78" s="240">
        <v>27.76</v>
      </c>
      <c r="H78" s="237"/>
      <c r="I78" s="266">
        <v>17.488800000000001</v>
      </c>
      <c r="J78" s="245"/>
      <c r="K78" s="237"/>
      <c r="L78" s="245"/>
      <c r="M78" s="237"/>
      <c r="N78" s="246"/>
      <c r="EW78" s="223"/>
      <c r="EX78" s="232"/>
      <c r="EY78" s="232"/>
      <c r="EZ78" s="232"/>
      <c r="FB78" s="242" t="s">
        <v>211</v>
      </c>
      <c r="FD78" s="232"/>
    </row>
    <row r="79" spans="1:160" s="167" customFormat="1" ht="14.4" x14ac:dyDescent="0.3">
      <c r="A79" s="243"/>
      <c r="B79" s="234"/>
      <c r="C79" s="235" t="s">
        <v>213</v>
      </c>
      <c r="D79" s="235"/>
      <c r="E79" s="235"/>
      <c r="F79" s="236" t="s">
        <v>212</v>
      </c>
      <c r="G79" s="240">
        <v>6.65</v>
      </c>
      <c r="H79" s="237"/>
      <c r="I79" s="266">
        <v>4.1894999999999998</v>
      </c>
      <c r="J79" s="245"/>
      <c r="K79" s="237"/>
      <c r="L79" s="245"/>
      <c r="M79" s="237"/>
      <c r="N79" s="246"/>
      <c r="EW79" s="223"/>
      <c r="EX79" s="232"/>
      <c r="EY79" s="232"/>
      <c r="EZ79" s="232"/>
      <c r="FB79" s="242" t="s">
        <v>213</v>
      </c>
      <c r="FD79" s="232"/>
    </row>
    <row r="80" spans="1:160" s="167" customFormat="1" ht="14.4" x14ac:dyDescent="0.3">
      <c r="A80" s="233"/>
      <c r="B80" s="234"/>
      <c r="C80" s="247" t="s">
        <v>214</v>
      </c>
      <c r="D80" s="247"/>
      <c r="E80" s="247"/>
      <c r="F80" s="248"/>
      <c r="G80" s="249"/>
      <c r="H80" s="249"/>
      <c r="I80" s="249"/>
      <c r="J80" s="250">
        <v>2022.92</v>
      </c>
      <c r="K80" s="249"/>
      <c r="L80" s="250">
        <v>1274.44</v>
      </c>
      <c r="M80" s="249"/>
      <c r="N80" s="251">
        <v>18064.16</v>
      </c>
      <c r="EW80" s="223"/>
      <c r="EX80" s="232"/>
      <c r="EY80" s="232"/>
      <c r="EZ80" s="232"/>
      <c r="FC80" s="242" t="s">
        <v>214</v>
      </c>
      <c r="FD80" s="232"/>
    </row>
    <row r="81" spans="1:161" s="167" customFormat="1" ht="14.4" x14ac:dyDescent="0.3">
      <c r="A81" s="243"/>
      <c r="B81" s="234"/>
      <c r="C81" s="235" t="s">
        <v>215</v>
      </c>
      <c r="D81" s="235"/>
      <c r="E81" s="235"/>
      <c r="F81" s="236"/>
      <c r="G81" s="237"/>
      <c r="H81" s="237"/>
      <c r="I81" s="237"/>
      <c r="J81" s="245"/>
      <c r="K81" s="237"/>
      <c r="L81" s="238">
        <v>209.78</v>
      </c>
      <c r="M81" s="237"/>
      <c r="N81" s="241">
        <v>7596.13</v>
      </c>
      <c r="EW81" s="223"/>
      <c r="EX81" s="232"/>
      <c r="EY81" s="232"/>
      <c r="EZ81" s="232"/>
      <c r="FB81" s="242" t="s">
        <v>215</v>
      </c>
      <c r="FD81" s="232"/>
    </row>
    <row r="82" spans="1:161" s="167" customFormat="1" ht="14.4" x14ac:dyDescent="0.3">
      <c r="A82" s="243"/>
      <c r="B82" s="234" t="s">
        <v>216</v>
      </c>
      <c r="C82" s="235" t="s">
        <v>217</v>
      </c>
      <c r="D82" s="235"/>
      <c r="E82" s="235"/>
      <c r="F82" s="236" t="s">
        <v>218</v>
      </c>
      <c r="G82" s="252">
        <v>97</v>
      </c>
      <c r="H82" s="237"/>
      <c r="I82" s="252">
        <v>97</v>
      </c>
      <c r="J82" s="245"/>
      <c r="K82" s="237"/>
      <c r="L82" s="238">
        <v>203.49</v>
      </c>
      <c r="M82" s="237"/>
      <c r="N82" s="241">
        <v>7368.25</v>
      </c>
      <c r="EW82" s="223"/>
      <c r="EX82" s="232"/>
      <c r="EY82" s="232"/>
      <c r="EZ82" s="232"/>
      <c r="FB82" s="242" t="s">
        <v>217</v>
      </c>
      <c r="FD82" s="232"/>
    </row>
    <row r="83" spans="1:161" s="167" customFormat="1" ht="14.4" x14ac:dyDescent="0.3">
      <c r="A83" s="243"/>
      <c r="B83" s="234" t="s">
        <v>219</v>
      </c>
      <c r="C83" s="235" t="s">
        <v>220</v>
      </c>
      <c r="D83" s="235"/>
      <c r="E83" s="235"/>
      <c r="F83" s="236" t="s">
        <v>218</v>
      </c>
      <c r="G83" s="252">
        <v>51</v>
      </c>
      <c r="H83" s="237"/>
      <c r="I83" s="252">
        <v>51</v>
      </c>
      <c r="J83" s="245"/>
      <c r="K83" s="237"/>
      <c r="L83" s="238">
        <v>106.99</v>
      </c>
      <c r="M83" s="237"/>
      <c r="N83" s="241">
        <v>3874.03</v>
      </c>
      <c r="EW83" s="223"/>
      <c r="EX83" s="232"/>
      <c r="EY83" s="232"/>
      <c r="EZ83" s="232"/>
      <c r="FB83" s="242" t="s">
        <v>220</v>
      </c>
      <c r="FD83" s="232"/>
    </row>
    <row r="84" spans="1:161" s="167" customFormat="1" ht="14.4" x14ac:dyDescent="0.3">
      <c r="A84" s="253"/>
      <c r="B84" s="254"/>
      <c r="C84" s="226" t="s">
        <v>221</v>
      </c>
      <c r="D84" s="226"/>
      <c r="E84" s="226"/>
      <c r="F84" s="227"/>
      <c r="G84" s="228"/>
      <c r="H84" s="228"/>
      <c r="I84" s="228"/>
      <c r="J84" s="230"/>
      <c r="K84" s="228"/>
      <c r="L84" s="255">
        <v>1584.92</v>
      </c>
      <c r="M84" s="249"/>
      <c r="N84" s="256">
        <v>29306.44</v>
      </c>
      <c r="EW84" s="223"/>
      <c r="EX84" s="232"/>
      <c r="EY84" s="232"/>
      <c r="EZ84" s="232"/>
      <c r="FD84" s="232" t="s">
        <v>221</v>
      </c>
    </row>
    <row r="85" spans="1:161" s="167" customFormat="1" ht="21.6" x14ac:dyDescent="0.3">
      <c r="A85" s="224" t="s">
        <v>241</v>
      </c>
      <c r="B85" s="225" t="s">
        <v>242</v>
      </c>
      <c r="C85" s="226" t="s">
        <v>243</v>
      </c>
      <c r="D85" s="226"/>
      <c r="E85" s="226"/>
      <c r="F85" s="227" t="s">
        <v>244</v>
      </c>
      <c r="G85" s="228">
        <v>6</v>
      </c>
      <c r="H85" s="229">
        <v>1</v>
      </c>
      <c r="I85" s="229">
        <v>6</v>
      </c>
      <c r="J85" s="260">
        <v>7.96</v>
      </c>
      <c r="K85" s="228"/>
      <c r="L85" s="260">
        <v>47.76</v>
      </c>
      <c r="M85" s="265">
        <v>14.89</v>
      </c>
      <c r="N85" s="261">
        <v>711.15</v>
      </c>
      <c r="EW85" s="223"/>
      <c r="EX85" s="232" t="s">
        <v>243</v>
      </c>
      <c r="EY85" s="232" t="s">
        <v>153</v>
      </c>
      <c r="EZ85" s="232" t="s">
        <v>153</v>
      </c>
      <c r="FD85" s="232"/>
    </row>
    <row r="86" spans="1:161" s="167" customFormat="1" ht="14.4" x14ac:dyDescent="0.3">
      <c r="A86" s="253"/>
      <c r="B86" s="254"/>
      <c r="C86" s="226" t="s">
        <v>221</v>
      </c>
      <c r="D86" s="226"/>
      <c r="E86" s="226"/>
      <c r="F86" s="227"/>
      <c r="G86" s="228"/>
      <c r="H86" s="228"/>
      <c r="I86" s="228"/>
      <c r="J86" s="230"/>
      <c r="K86" s="228"/>
      <c r="L86" s="260">
        <v>47.76</v>
      </c>
      <c r="M86" s="249"/>
      <c r="N86" s="261">
        <v>711.15</v>
      </c>
      <c r="EW86" s="223"/>
      <c r="EX86" s="232"/>
      <c r="EY86" s="232"/>
      <c r="EZ86" s="232"/>
      <c r="FD86" s="232" t="s">
        <v>221</v>
      </c>
    </row>
    <row r="87" spans="1:161" s="167" customFormat="1" ht="21.6" x14ac:dyDescent="0.3">
      <c r="A87" s="224" t="s">
        <v>245</v>
      </c>
      <c r="B87" s="225" t="s">
        <v>246</v>
      </c>
      <c r="C87" s="226" t="s">
        <v>247</v>
      </c>
      <c r="D87" s="226"/>
      <c r="E87" s="226"/>
      <c r="F87" s="227" t="s">
        <v>244</v>
      </c>
      <c r="G87" s="228">
        <v>73</v>
      </c>
      <c r="H87" s="229">
        <v>1</v>
      </c>
      <c r="I87" s="229">
        <v>73</v>
      </c>
      <c r="J87" s="260">
        <v>22.33</v>
      </c>
      <c r="K87" s="228"/>
      <c r="L87" s="255">
        <v>1630.09</v>
      </c>
      <c r="M87" s="265">
        <v>14.89</v>
      </c>
      <c r="N87" s="256">
        <v>24272.04</v>
      </c>
      <c r="EW87" s="223"/>
      <c r="EX87" s="232" t="s">
        <v>247</v>
      </c>
      <c r="EY87" s="232" t="s">
        <v>153</v>
      </c>
      <c r="EZ87" s="232" t="s">
        <v>153</v>
      </c>
      <c r="FD87" s="232"/>
    </row>
    <row r="88" spans="1:161" s="167" customFormat="1" ht="14.4" x14ac:dyDescent="0.3">
      <c r="A88" s="253"/>
      <c r="B88" s="254"/>
      <c r="C88" s="226" t="s">
        <v>221</v>
      </c>
      <c r="D88" s="226"/>
      <c r="E88" s="226"/>
      <c r="F88" s="227"/>
      <c r="G88" s="228"/>
      <c r="H88" s="228"/>
      <c r="I88" s="228"/>
      <c r="J88" s="230"/>
      <c r="K88" s="228"/>
      <c r="L88" s="255">
        <v>1630.09</v>
      </c>
      <c r="M88" s="249"/>
      <c r="N88" s="256">
        <v>24272.04</v>
      </c>
      <c r="EW88" s="223"/>
      <c r="EX88" s="232"/>
      <c r="EY88" s="232"/>
      <c r="EZ88" s="232"/>
      <c r="FD88" s="232" t="s">
        <v>221</v>
      </c>
    </row>
    <row r="89" spans="1:161" s="167" customFormat="1" ht="31.8" x14ac:dyDescent="0.3">
      <c r="A89" s="224" t="s">
        <v>248</v>
      </c>
      <c r="B89" s="225" t="s">
        <v>249</v>
      </c>
      <c r="C89" s="226" t="s">
        <v>250</v>
      </c>
      <c r="D89" s="226"/>
      <c r="E89" s="226"/>
      <c r="F89" s="227" t="s">
        <v>244</v>
      </c>
      <c r="G89" s="228">
        <v>79</v>
      </c>
      <c r="H89" s="229">
        <v>1</v>
      </c>
      <c r="I89" s="229">
        <v>79</v>
      </c>
      <c r="J89" s="260">
        <v>23.67</v>
      </c>
      <c r="K89" s="228"/>
      <c r="L89" s="255">
        <v>1869.93</v>
      </c>
      <c r="M89" s="265">
        <v>14.51</v>
      </c>
      <c r="N89" s="256">
        <v>27132.68</v>
      </c>
      <c r="EW89" s="223"/>
      <c r="EX89" s="232" t="s">
        <v>250</v>
      </c>
      <c r="EY89" s="232" t="s">
        <v>153</v>
      </c>
      <c r="EZ89" s="232" t="s">
        <v>153</v>
      </c>
      <c r="FD89" s="232"/>
    </row>
    <row r="90" spans="1:161" s="167" customFormat="1" ht="14.4" x14ac:dyDescent="0.3">
      <c r="A90" s="253"/>
      <c r="B90" s="254"/>
      <c r="C90" s="226" t="s">
        <v>221</v>
      </c>
      <c r="D90" s="226"/>
      <c r="E90" s="226"/>
      <c r="F90" s="227"/>
      <c r="G90" s="228"/>
      <c r="H90" s="228"/>
      <c r="I90" s="228"/>
      <c r="J90" s="230"/>
      <c r="K90" s="228"/>
      <c r="L90" s="255">
        <v>1869.93</v>
      </c>
      <c r="M90" s="249"/>
      <c r="N90" s="256">
        <v>27132.68</v>
      </c>
      <c r="EW90" s="223"/>
      <c r="EX90" s="232"/>
      <c r="EY90" s="232"/>
      <c r="EZ90" s="232"/>
      <c r="FD90" s="232" t="s">
        <v>221</v>
      </c>
    </row>
    <row r="91" spans="1:161" s="167" customFormat="1" ht="21.6" x14ac:dyDescent="0.3">
      <c r="A91" s="224" t="s">
        <v>251</v>
      </c>
      <c r="B91" s="225" t="s">
        <v>252</v>
      </c>
      <c r="C91" s="226" t="s">
        <v>253</v>
      </c>
      <c r="D91" s="226"/>
      <c r="E91" s="226"/>
      <c r="F91" s="227" t="s">
        <v>244</v>
      </c>
      <c r="G91" s="228">
        <v>6</v>
      </c>
      <c r="H91" s="229">
        <v>1</v>
      </c>
      <c r="I91" s="229">
        <v>6</v>
      </c>
      <c r="J91" s="230"/>
      <c r="K91" s="228"/>
      <c r="L91" s="230"/>
      <c r="M91" s="265">
        <v>14.89</v>
      </c>
      <c r="N91" s="231"/>
      <c r="EW91" s="223"/>
      <c r="EX91" s="232" t="s">
        <v>253</v>
      </c>
      <c r="EY91" s="232" t="s">
        <v>153</v>
      </c>
      <c r="EZ91" s="232" t="s">
        <v>153</v>
      </c>
      <c r="FD91" s="232"/>
    </row>
    <row r="92" spans="1:161" s="167" customFormat="1" ht="14.4" x14ac:dyDescent="0.3">
      <c r="A92" s="253"/>
      <c r="B92" s="254"/>
      <c r="C92" s="226" t="s">
        <v>221</v>
      </c>
      <c r="D92" s="226"/>
      <c r="E92" s="226"/>
      <c r="F92" s="227"/>
      <c r="G92" s="228"/>
      <c r="H92" s="228"/>
      <c r="I92" s="228"/>
      <c r="J92" s="230"/>
      <c r="K92" s="228"/>
      <c r="L92" s="260">
        <v>0</v>
      </c>
      <c r="M92" s="249"/>
      <c r="N92" s="261">
        <v>0</v>
      </c>
      <c r="EW92" s="223"/>
      <c r="EX92" s="232"/>
      <c r="EY92" s="232"/>
      <c r="EZ92" s="232"/>
      <c r="FD92" s="232" t="s">
        <v>221</v>
      </c>
    </row>
    <row r="93" spans="1:161" s="167" customFormat="1" ht="21.6" x14ac:dyDescent="0.3">
      <c r="A93" s="224" t="s">
        <v>254</v>
      </c>
      <c r="B93" s="225" t="s">
        <v>255</v>
      </c>
      <c r="C93" s="226" t="s">
        <v>256</v>
      </c>
      <c r="D93" s="226"/>
      <c r="E93" s="226"/>
      <c r="F93" s="227" t="s">
        <v>244</v>
      </c>
      <c r="G93" s="228">
        <v>73</v>
      </c>
      <c r="H93" s="229">
        <v>1</v>
      </c>
      <c r="I93" s="229">
        <v>73</v>
      </c>
      <c r="J93" s="260">
        <v>22.33</v>
      </c>
      <c r="K93" s="228"/>
      <c r="L93" s="255">
        <v>1630.09</v>
      </c>
      <c r="M93" s="265">
        <v>14.89</v>
      </c>
      <c r="N93" s="256">
        <v>24272.04</v>
      </c>
      <c r="EW93" s="223"/>
      <c r="EX93" s="232" t="s">
        <v>256</v>
      </c>
      <c r="EY93" s="232" t="s">
        <v>153</v>
      </c>
      <c r="EZ93" s="232" t="s">
        <v>153</v>
      </c>
      <c r="FD93" s="232"/>
    </row>
    <row r="94" spans="1:161" s="167" customFormat="1" ht="14.4" x14ac:dyDescent="0.3">
      <c r="A94" s="253"/>
      <c r="B94" s="254"/>
      <c r="C94" s="226" t="s">
        <v>221</v>
      </c>
      <c r="D94" s="226"/>
      <c r="E94" s="226"/>
      <c r="F94" s="227"/>
      <c r="G94" s="228"/>
      <c r="H94" s="228"/>
      <c r="I94" s="228"/>
      <c r="J94" s="230"/>
      <c r="K94" s="228"/>
      <c r="L94" s="255">
        <v>1630.09</v>
      </c>
      <c r="M94" s="249"/>
      <c r="N94" s="256">
        <v>24272.04</v>
      </c>
      <c r="EW94" s="223"/>
      <c r="EX94" s="232"/>
      <c r="EY94" s="232"/>
      <c r="EZ94" s="232"/>
      <c r="FD94" s="232" t="s">
        <v>221</v>
      </c>
    </row>
    <row r="95" spans="1:161" s="167" customFormat="1" ht="1.5" customHeight="1" x14ac:dyDescent="0.3">
      <c r="A95" s="267"/>
      <c r="B95" s="268"/>
      <c r="C95" s="269"/>
      <c r="D95" s="269"/>
      <c r="E95" s="269"/>
      <c r="F95" s="269"/>
      <c r="G95" s="270"/>
      <c r="H95" s="270"/>
      <c r="I95" s="270"/>
      <c r="J95" s="270"/>
      <c r="K95" s="271"/>
      <c r="L95" s="270"/>
      <c r="M95" s="271"/>
      <c r="N95" s="272"/>
      <c r="EW95" s="223"/>
      <c r="EX95" s="232"/>
      <c r="EY95" s="232"/>
      <c r="EZ95" s="232"/>
      <c r="FD95" s="232"/>
    </row>
    <row r="96" spans="1:161" s="167" customFormat="1" ht="14.4" x14ac:dyDescent="0.3">
      <c r="A96" s="253"/>
      <c r="B96" s="273"/>
      <c r="C96" s="274" t="s">
        <v>257</v>
      </c>
      <c r="D96" s="274"/>
      <c r="E96" s="274"/>
      <c r="F96" s="274"/>
      <c r="G96" s="274"/>
      <c r="H96" s="274"/>
      <c r="I96" s="274"/>
      <c r="J96" s="274"/>
      <c r="K96" s="274"/>
      <c r="L96" s="275"/>
      <c r="M96" s="276"/>
      <c r="N96" s="277"/>
      <c r="EW96" s="223"/>
      <c r="EX96" s="232"/>
      <c r="EY96" s="232"/>
      <c r="EZ96" s="232"/>
      <c r="FD96" s="232"/>
      <c r="FE96" s="232" t="s">
        <v>257</v>
      </c>
    </row>
    <row r="97" spans="1:162" s="167" customFormat="1" ht="14.4" x14ac:dyDescent="0.3">
      <c r="A97" s="278"/>
      <c r="B97" s="234"/>
      <c r="C97" s="279" t="s">
        <v>258</v>
      </c>
      <c r="D97" s="279"/>
      <c r="E97" s="279"/>
      <c r="F97" s="279"/>
      <c r="G97" s="279"/>
      <c r="H97" s="279"/>
      <c r="I97" s="279"/>
      <c r="J97" s="279"/>
      <c r="K97" s="279"/>
      <c r="L97" s="280">
        <v>17283.18</v>
      </c>
      <c r="M97" s="281"/>
      <c r="N97" s="282">
        <v>344056.38</v>
      </c>
      <c r="EW97" s="223"/>
      <c r="EX97" s="232"/>
      <c r="EY97" s="232"/>
      <c r="EZ97" s="232"/>
      <c r="FD97" s="232"/>
      <c r="FE97" s="232"/>
      <c r="FF97" s="242" t="s">
        <v>258</v>
      </c>
    </row>
    <row r="98" spans="1:162" s="167" customFormat="1" ht="14.4" x14ac:dyDescent="0.3">
      <c r="A98" s="278"/>
      <c r="B98" s="234"/>
      <c r="C98" s="279" t="s">
        <v>259</v>
      </c>
      <c r="D98" s="279"/>
      <c r="E98" s="279"/>
      <c r="F98" s="279"/>
      <c r="G98" s="279"/>
      <c r="H98" s="279"/>
      <c r="I98" s="279"/>
      <c r="J98" s="279"/>
      <c r="K98" s="279"/>
      <c r="L98" s="283"/>
      <c r="M98" s="281"/>
      <c r="N98" s="284"/>
      <c r="EW98" s="223"/>
      <c r="EX98" s="232"/>
      <c r="EY98" s="232"/>
      <c r="EZ98" s="232"/>
      <c r="FD98" s="232"/>
      <c r="FE98" s="232"/>
      <c r="FF98" s="242" t="s">
        <v>259</v>
      </c>
    </row>
    <row r="99" spans="1:162" s="167" customFormat="1" ht="14.4" x14ac:dyDescent="0.3">
      <c r="A99" s="278"/>
      <c r="B99" s="234"/>
      <c r="C99" s="279" t="s">
        <v>260</v>
      </c>
      <c r="D99" s="279"/>
      <c r="E99" s="279"/>
      <c r="F99" s="279"/>
      <c r="G99" s="279"/>
      <c r="H99" s="279"/>
      <c r="I99" s="279"/>
      <c r="J99" s="279"/>
      <c r="K99" s="279"/>
      <c r="L99" s="280">
        <v>5113.5600000000004</v>
      </c>
      <c r="M99" s="281"/>
      <c r="N99" s="282">
        <v>185162</v>
      </c>
      <c r="EW99" s="223"/>
      <c r="EX99" s="232"/>
      <c r="EY99" s="232"/>
      <c r="EZ99" s="232"/>
      <c r="FD99" s="232"/>
      <c r="FE99" s="232"/>
      <c r="FF99" s="242" t="s">
        <v>260</v>
      </c>
    </row>
    <row r="100" spans="1:162" s="167" customFormat="1" ht="14.4" x14ac:dyDescent="0.3">
      <c r="A100" s="278"/>
      <c r="B100" s="234"/>
      <c r="C100" s="279" t="s">
        <v>261</v>
      </c>
      <c r="D100" s="279"/>
      <c r="E100" s="279"/>
      <c r="F100" s="279"/>
      <c r="G100" s="279"/>
      <c r="H100" s="279"/>
      <c r="I100" s="279"/>
      <c r="J100" s="279"/>
      <c r="K100" s="279"/>
      <c r="L100" s="280">
        <v>3517.4</v>
      </c>
      <c r="M100" s="281"/>
      <c r="N100" s="282">
        <v>50333.99</v>
      </c>
      <c r="EW100" s="223"/>
      <c r="EX100" s="232"/>
      <c r="EY100" s="232"/>
      <c r="EZ100" s="232"/>
      <c r="FD100" s="232"/>
      <c r="FE100" s="232"/>
      <c r="FF100" s="242" t="s">
        <v>261</v>
      </c>
    </row>
    <row r="101" spans="1:162" s="167" customFormat="1" ht="14.4" x14ac:dyDescent="0.3">
      <c r="A101" s="278"/>
      <c r="B101" s="234"/>
      <c r="C101" s="279" t="s">
        <v>262</v>
      </c>
      <c r="D101" s="279"/>
      <c r="E101" s="279"/>
      <c r="F101" s="279"/>
      <c r="G101" s="279"/>
      <c r="H101" s="279"/>
      <c r="I101" s="279"/>
      <c r="J101" s="279"/>
      <c r="K101" s="279"/>
      <c r="L101" s="285">
        <v>432.37</v>
      </c>
      <c r="M101" s="281"/>
      <c r="N101" s="282">
        <v>15656.11</v>
      </c>
      <c r="EW101" s="223"/>
      <c r="EX101" s="232"/>
      <c r="EY101" s="232"/>
      <c r="EZ101" s="232"/>
      <c r="FD101" s="232"/>
      <c r="FE101" s="232"/>
      <c r="FF101" s="242" t="s">
        <v>262</v>
      </c>
    </row>
    <row r="102" spans="1:162" s="167" customFormat="1" ht="14.4" x14ac:dyDescent="0.3">
      <c r="A102" s="278"/>
      <c r="B102" s="234"/>
      <c r="C102" s="279" t="s">
        <v>263</v>
      </c>
      <c r="D102" s="279"/>
      <c r="E102" s="279"/>
      <c r="F102" s="279"/>
      <c r="G102" s="279"/>
      <c r="H102" s="279"/>
      <c r="I102" s="279"/>
      <c r="J102" s="279"/>
      <c r="K102" s="279"/>
      <c r="L102" s="280">
        <v>8604.4599999999991</v>
      </c>
      <c r="M102" s="281"/>
      <c r="N102" s="282">
        <v>107849.24</v>
      </c>
      <c r="EW102" s="223"/>
      <c r="EX102" s="232"/>
      <c r="EY102" s="232"/>
      <c r="EZ102" s="232"/>
      <c r="FD102" s="232"/>
      <c r="FE102" s="232"/>
      <c r="FF102" s="242" t="s">
        <v>263</v>
      </c>
    </row>
    <row r="103" spans="1:162" s="167" customFormat="1" ht="14.4" x14ac:dyDescent="0.3">
      <c r="A103" s="278"/>
      <c r="B103" s="234"/>
      <c r="C103" s="279" t="s">
        <v>264</v>
      </c>
      <c r="D103" s="279"/>
      <c r="E103" s="279"/>
      <c r="F103" s="279"/>
      <c r="G103" s="279"/>
      <c r="H103" s="279"/>
      <c r="I103" s="279"/>
      <c r="J103" s="279"/>
      <c r="K103" s="279"/>
      <c r="L103" s="283"/>
      <c r="M103" s="281"/>
      <c r="N103" s="284"/>
      <c r="EW103" s="223"/>
      <c r="EX103" s="232"/>
      <c r="EY103" s="232"/>
      <c r="EZ103" s="232"/>
      <c r="FD103" s="232"/>
      <c r="FE103" s="232"/>
      <c r="FF103" s="242" t="s">
        <v>264</v>
      </c>
    </row>
    <row r="104" spans="1:162" s="167" customFormat="1" ht="14.4" x14ac:dyDescent="0.3">
      <c r="A104" s="278"/>
      <c r="B104" s="234"/>
      <c r="C104" s="279" t="s">
        <v>265</v>
      </c>
      <c r="D104" s="279"/>
      <c r="E104" s="279"/>
      <c r="F104" s="279"/>
      <c r="G104" s="279"/>
      <c r="H104" s="279"/>
      <c r="I104" s="279"/>
      <c r="J104" s="279"/>
      <c r="K104" s="279"/>
      <c r="L104" s="280">
        <v>3474.35</v>
      </c>
      <c r="M104" s="281"/>
      <c r="N104" s="282">
        <v>32172.48</v>
      </c>
      <c r="EW104" s="223"/>
      <c r="EX104" s="232"/>
      <c r="EY104" s="232"/>
      <c r="EZ104" s="232"/>
      <c r="FD104" s="232"/>
      <c r="FE104" s="232"/>
      <c r="FF104" s="242" t="s">
        <v>265</v>
      </c>
    </row>
    <row r="105" spans="1:162" s="167" customFormat="1" ht="14.4" x14ac:dyDescent="0.3">
      <c r="A105" s="278"/>
      <c r="B105" s="234"/>
      <c r="C105" s="279" t="s">
        <v>266</v>
      </c>
      <c r="D105" s="279"/>
      <c r="E105" s="279"/>
      <c r="F105" s="279"/>
      <c r="G105" s="279"/>
      <c r="H105" s="279"/>
      <c r="I105" s="279"/>
      <c r="J105" s="279"/>
      <c r="K105" s="279"/>
      <c r="L105" s="280">
        <v>5130.1099999999997</v>
      </c>
      <c r="M105" s="281"/>
      <c r="N105" s="282">
        <v>75676.759999999995</v>
      </c>
      <c r="EW105" s="223"/>
      <c r="EX105" s="232"/>
      <c r="EY105" s="232"/>
      <c r="EZ105" s="232"/>
      <c r="FD105" s="232"/>
      <c r="FE105" s="232"/>
      <c r="FF105" s="242" t="s">
        <v>266</v>
      </c>
    </row>
    <row r="106" spans="1:162" s="167" customFormat="1" ht="14.4" x14ac:dyDescent="0.3">
      <c r="A106" s="278"/>
      <c r="B106" s="234"/>
      <c r="C106" s="279" t="s">
        <v>267</v>
      </c>
      <c r="D106" s="279"/>
      <c r="E106" s="279"/>
      <c r="F106" s="279"/>
      <c r="G106" s="279"/>
      <c r="H106" s="279"/>
      <c r="I106" s="279"/>
      <c r="J106" s="279"/>
      <c r="K106" s="279"/>
      <c r="L106" s="285">
        <v>47.76</v>
      </c>
      <c r="M106" s="281"/>
      <c r="N106" s="286">
        <v>711.15</v>
      </c>
      <c r="EW106" s="223"/>
      <c r="EX106" s="232"/>
      <c r="EY106" s="232"/>
      <c r="EZ106" s="232"/>
      <c r="FD106" s="232"/>
      <c r="FE106" s="232"/>
      <c r="FF106" s="242" t="s">
        <v>267</v>
      </c>
    </row>
    <row r="107" spans="1:162" s="167" customFormat="1" ht="14.4" x14ac:dyDescent="0.3">
      <c r="A107" s="278"/>
      <c r="B107" s="234"/>
      <c r="C107" s="279" t="s">
        <v>268</v>
      </c>
      <c r="D107" s="279"/>
      <c r="E107" s="279"/>
      <c r="F107" s="279"/>
      <c r="G107" s="279"/>
      <c r="H107" s="279"/>
      <c r="I107" s="279"/>
      <c r="J107" s="279"/>
      <c r="K107" s="279"/>
      <c r="L107" s="280">
        <v>5502.24</v>
      </c>
      <c r="M107" s="281"/>
      <c r="N107" s="282">
        <v>88121.08</v>
      </c>
      <c r="EW107" s="223"/>
      <c r="EX107" s="232"/>
      <c r="EY107" s="232"/>
      <c r="EZ107" s="232"/>
      <c r="FD107" s="232"/>
      <c r="FE107" s="232"/>
      <c r="FF107" s="242" t="s">
        <v>268</v>
      </c>
    </row>
    <row r="108" spans="1:162" s="167" customFormat="1" ht="14.4" x14ac:dyDescent="0.3">
      <c r="A108" s="278"/>
      <c r="B108" s="234"/>
      <c r="C108" s="279" t="s">
        <v>269</v>
      </c>
      <c r="D108" s="279"/>
      <c r="E108" s="279"/>
      <c r="F108" s="279"/>
      <c r="G108" s="279"/>
      <c r="H108" s="279"/>
      <c r="I108" s="279"/>
      <c r="J108" s="279"/>
      <c r="K108" s="279"/>
      <c r="L108" s="285">
        <v>324.37</v>
      </c>
      <c r="M108" s="281"/>
      <c r="N108" s="282">
        <v>11733.17</v>
      </c>
      <c r="EW108" s="223"/>
      <c r="EX108" s="232"/>
      <c r="EY108" s="232"/>
      <c r="EZ108" s="232"/>
      <c r="FD108" s="232"/>
      <c r="FE108" s="232"/>
      <c r="FF108" s="242" t="s">
        <v>269</v>
      </c>
    </row>
    <row r="109" spans="1:162" s="167" customFormat="1" ht="14.4" x14ac:dyDescent="0.3">
      <c r="A109" s="278"/>
      <c r="B109" s="234"/>
      <c r="C109" s="279" t="s">
        <v>270</v>
      </c>
      <c r="D109" s="279"/>
      <c r="E109" s="279"/>
      <c r="F109" s="279"/>
      <c r="G109" s="279"/>
      <c r="H109" s="279"/>
      <c r="I109" s="279"/>
      <c r="J109" s="279"/>
      <c r="K109" s="279"/>
      <c r="L109" s="283"/>
      <c r="M109" s="281"/>
      <c r="N109" s="284"/>
      <c r="EW109" s="223"/>
      <c r="EX109" s="232"/>
      <c r="EY109" s="232"/>
      <c r="EZ109" s="232"/>
      <c r="FD109" s="232"/>
      <c r="FE109" s="232"/>
      <c r="FF109" s="242" t="s">
        <v>270</v>
      </c>
    </row>
    <row r="110" spans="1:162" s="167" customFormat="1" ht="14.4" x14ac:dyDescent="0.3">
      <c r="A110" s="278"/>
      <c r="B110" s="234"/>
      <c r="C110" s="279" t="s">
        <v>271</v>
      </c>
      <c r="D110" s="279"/>
      <c r="E110" s="279"/>
      <c r="F110" s="279"/>
      <c r="G110" s="279"/>
      <c r="H110" s="279"/>
      <c r="I110" s="279"/>
      <c r="J110" s="279"/>
      <c r="K110" s="279"/>
      <c r="L110" s="285">
        <v>135.34</v>
      </c>
      <c r="M110" s="281"/>
      <c r="N110" s="282">
        <v>4900.66</v>
      </c>
      <c r="EW110" s="223"/>
      <c r="EX110" s="232"/>
      <c r="EY110" s="232"/>
      <c r="EZ110" s="232"/>
      <c r="FD110" s="232"/>
      <c r="FE110" s="232"/>
      <c r="FF110" s="242" t="s">
        <v>271</v>
      </c>
    </row>
    <row r="111" spans="1:162" s="167" customFormat="1" ht="14.4" x14ac:dyDescent="0.3">
      <c r="A111" s="278"/>
      <c r="B111" s="234"/>
      <c r="C111" s="279" t="s">
        <v>272</v>
      </c>
      <c r="D111" s="279"/>
      <c r="E111" s="279"/>
      <c r="F111" s="279"/>
      <c r="G111" s="279"/>
      <c r="H111" s="279"/>
      <c r="I111" s="279"/>
      <c r="J111" s="279"/>
      <c r="K111" s="279"/>
      <c r="L111" s="285">
        <v>0.56000000000000005</v>
      </c>
      <c r="M111" s="281"/>
      <c r="N111" s="286">
        <v>8.01</v>
      </c>
      <c r="EW111" s="223"/>
      <c r="EX111" s="232"/>
      <c r="EY111" s="232"/>
      <c r="EZ111" s="232"/>
      <c r="FD111" s="232"/>
      <c r="FE111" s="232"/>
      <c r="FF111" s="242" t="s">
        <v>272</v>
      </c>
    </row>
    <row r="112" spans="1:162" s="167" customFormat="1" ht="14.4" x14ac:dyDescent="0.3">
      <c r="A112" s="278"/>
      <c r="B112" s="234"/>
      <c r="C112" s="279" t="s">
        <v>273</v>
      </c>
      <c r="D112" s="279"/>
      <c r="E112" s="279"/>
      <c r="F112" s="279"/>
      <c r="G112" s="279"/>
      <c r="H112" s="279"/>
      <c r="I112" s="279"/>
      <c r="J112" s="279"/>
      <c r="K112" s="279"/>
      <c r="L112" s="285">
        <v>0.25</v>
      </c>
      <c r="M112" s="281"/>
      <c r="N112" s="286">
        <v>9.0500000000000007</v>
      </c>
      <c r="EW112" s="223"/>
      <c r="EX112" s="232"/>
      <c r="EY112" s="232"/>
      <c r="EZ112" s="232"/>
      <c r="FD112" s="232"/>
      <c r="FE112" s="232"/>
      <c r="FF112" s="242" t="s">
        <v>273</v>
      </c>
    </row>
    <row r="113" spans="1:163" s="167" customFormat="1" ht="14.4" x14ac:dyDescent="0.3">
      <c r="A113" s="278"/>
      <c r="B113" s="234"/>
      <c r="C113" s="279" t="s">
        <v>274</v>
      </c>
      <c r="D113" s="279"/>
      <c r="E113" s="279"/>
      <c r="F113" s="279"/>
      <c r="G113" s="279"/>
      <c r="H113" s="279"/>
      <c r="I113" s="279"/>
      <c r="J113" s="279"/>
      <c r="K113" s="279"/>
      <c r="L113" s="285">
        <v>123.39</v>
      </c>
      <c r="M113" s="281"/>
      <c r="N113" s="282">
        <v>4467.84</v>
      </c>
      <c r="EW113" s="223"/>
      <c r="EX113" s="232"/>
      <c r="EY113" s="232"/>
      <c r="EZ113" s="232"/>
      <c r="FD113" s="232"/>
      <c r="FE113" s="232"/>
      <c r="FF113" s="242" t="s">
        <v>274</v>
      </c>
    </row>
    <row r="114" spans="1:163" s="167" customFormat="1" ht="14.4" x14ac:dyDescent="0.3">
      <c r="A114" s="278"/>
      <c r="B114" s="234"/>
      <c r="C114" s="279" t="s">
        <v>275</v>
      </c>
      <c r="D114" s="279"/>
      <c r="E114" s="279"/>
      <c r="F114" s="279"/>
      <c r="G114" s="279"/>
      <c r="H114" s="279"/>
      <c r="I114" s="279"/>
      <c r="J114" s="279"/>
      <c r="K114" s="279"/>
      <c r="L114" s="285">
        <v>65.08</v>
      </c>
      <c r="M114" s="281"/>
      <c r="N114" s="282">
        <v>2356.66</v>
      </c>
      <c r="EW114" s="223"/>
      <c r="EX114" s="232"/>
      <c r="EY114" s="232"/>
      <c r="EZ114" s="232"/>
      <c r="FD114" s="232"/>
      <c r="FE114" s="232"/>
      <c r="FF114" s="242" t="s">
        <v>275</v>
      </c>
    </row>
    <row r="115" spans="1:163" s="167" customFormat="1" ht="14.4" x14ac:dyDescent="0.3">
      <c r="A115" s="278"/>
      <c r="B115" s="234"/>
      <c r="C115" s="279" t="s">
        <v>276</v>
      </c>
      <c r="D115" s="279"/>
      <c r="E115" s="279"/>
      <c r="F115" s="279"/>
      <c r="G115" s="279"/>
      <c r="H115" s="279"/>
      <c r="I115" s="279"/>
      <c r="J115" s="279"/>
      <c r="K115" s="279"/>
      <c r="L115" s="285">
        <v>47.76</v>
      </c>
      <c r="M115" s="281"/>
      <c r="N115" s="286">
        <v>711.15</v>
      </c>
      <c r="EW115" s="223"/>
      <c r="EX115" s="232"/>
      <c r="EY115" s="232"/>
      <c r="EZ115" s="232"/>
      <c r="FD115" s="232"/>
      <c r="FE115" s="232"/>
      <c r="FF115" s="242" t="s">
        <v>276</v>
      </c>
    </row>
    <row r="116" spans="1:163" s="167" customFormat="1" ht="14.4" x14ac:dyDescent="0.3">
      <c r="A116" s="278"/>
      <c r="B116" s="234"/>
      <c r="C116" s="279" t="s">
        <v>277</v>
      </c>
      <c r="D116" s="279"/>
      <c r="E116" s="279"/>
      <c r="F116" s="279"/>
      <c r="G116" s="279"/>
      <c r="H116" s="279"/>
      <c r="I116" s="279"/>
      <c r="J116" s="279"/>
      <c r="K116" s="279"/>
      <c r="L116" s="280">
        <v>5130.1099999999997</v>
      </c>
      <c r="M116" s="281"/>
      <c r="N116" s="282">
        <v>75676.759999999995</v>
      </c>
      <c r="EW116" s="223"/>
      <c r="EX116" s="232"/>
      <c r="EY116" s="232"/>
      <c r="EZ116" s="232"/>
      <c r="FD116" s="232"/>
      <c r="FE116" s="232"/>
      <c r="FF116" s="242" t="s">
        <v>277</v>
      </c>
    </row>
    <row r="117" spans="1:163" s="167" customFormat="1" ht="14.4" x14ac:dyDescent="0.3">
      <c r="A117" s="278"/>
      <c r="B117" s="234"/>
      <c r="C117" s="279" t="s">
        <v>278</v>
      </c>
      <c r="D117" s="279"/>
      <c r="E117" s="279"/>
      <c r="F117" s="279"/>
      <c r="G117" s="279"/>
      <c r="H117" s="279"/>
      <c r="I117" s="279"/>
      <c r="J117" s="279"/>
      <c r="K117" s="279"/>
      <c r="L117" s="280">
        <v>19976.72</v>
      </c>
      <c r="M117" s="281"/>
      <c r="N117" s="282">
        <v>552704.24</v>
      </c>
      <c r="EW117" s="223"/>
      <c r="EX117" s="232"/>
      <c r="EY117" s="232"/>
      <c r="EZ117" s="232"/>
      <c r="FD117" s="232"/>
      <c r="FE117" s="232"/>
      <c r="FF117" s="242" t="s">
        <v>278</v>
      </c>
    </row>
    <row r="118" spans="1:163" s="167" customFormat="1" ht="14.4" x14ac:dyDescent="0.3">
      <c r="A118" s="278"/>
      <c r="B118" s="234"/>
      <c r="C118" s="279" t="s">
        <v>259</v>
      </c>
      <c r="D118" s="279"/>
      <c r="E118" s="279"/>
      <c r="F118" s="279"/>
      <c r="G118" s="279"/>
      <c r="H118" s="279"/>
      <c r="I118" s="279"/>
      <c r="J118" s="279"/>
      <c r="K118" s="279"/>
      <c r="L118" s="283"/>
      <c r="M118" s="281"/>
      <c r="N118" s="284"/>
      <c r="EW118" s="223"/>
      <c r="EX118" s="232"/>
      <c r="EY118" s="232"/>
      <c r="EZ118" s="232"/>
      <c r="FD118" s="232"/>
      <c r="FE118" s="232"/>
      <c r="FF118" s="242" t="s">
        <v>259</v>
      </c>
    </row>
    <row r="119" spans="1:163" s="167" customFormat="1" ht="14.4" x14ac:dyDescent="0.3">
      <c r="A119" s="278"/>
      <c r="B119" s="234"/>
      <c r="C119" s="279" t="s">
        <v>279</v>
      </c>
      <c r="D119" s="279"/>
      <c r="E119" s="279"/>
      <c r="F119" s="279"/>
      <c r="G119" s="279"/>
      <c r="H119" s="279"/>
      <c r="I119" s="279"/>
      <c r="J119" s="279"/>
      <c r="K119" s="279"/>
      <c r="L119" s="280">
        <v>4978.22</v>
      </c>
      <c r="M119" s="281"/>
      <c r="N119" s="282">
        <v>180261.34</v>
      </c>
      <c r="EW119" s="223"/>
      <c r="EX119" s="232"/>
      <c r="EY119" s="232"/>
      <c r="EZ119" s="232"/>
      <c r="FD119" s="232"/>
      <c r="FE119" s="232"/>
      <c r="FF119" s="242" t="s">
        <v>279</v>
      </c>
    </row>
    <row r="120" spans="1:163" s="167" customFormat="1" ht="14.4" x14ac:dyDescent="0.3">
      <c r="A120" s="278"/>
      <c r="B120" s="234"/>
      <c r="C120" s="279" t="s">
        <v>280</v>
      </c>
      <c r="D120" s="279"/>
      <c r="E120" s="279"/>
      <c r="F120" s="279"/>
      <c r="G120" s="279"/>
      <c r="H120" s="279"/>
      <c r="I120" s="279"/>
      <c r="J120" s="279"/>
      <c r="K120" s="279"/>
      <c r="L120" s="280">
        <v>3516.84</v>
      </c>
      <c r="M120" s="281"/>
      <c r="N120" s="282">
        <v>50325.98</v>
      </c>
      <c r="EW120" s="223"/>
      <c r="EX120" s="232"/>
      <c r="EY120" s="232"/>
      <c r="EZ120" s="232"/>
      <c r="FD120" s="232"/>
      <c r="FE120" s="232"/>
      <c r="FF120" s="242" t="s">
        <v>280</v>
      </c>
    </row>
    <row r="121" spans="1:163" s="167" customFormat="1" ht="14.4" x14ac:dyDescent="0.3">
      <c r="A121" s="278"/>
      <c r="B121" s="234"/>
      <c r="C121" s="279" t="s">
        <v>281</v>
      </c>
      <c r="D121" s="279"/>
      <c r="E121" s="279"/>
      <c r="F121" s="279"/>
      <c r="G121" s="279"/>
      <c r="H121" s="279"/>
      <c r="I121" s="279"/>
      <c r="J121" s="279"/>
      <c r="K121" s="279"/>
      <c r="L121" s="285">
        <v>432.12</v>
      </c>
      <c r="M121" s="281"/>
      <c r="N121" s="282">
        <v>15647.06</v>
      </c>
      <c r="EW121" s="223"/>
      <c r="EX121" s="232"/>
      <c r="EY121" s="232"/>
      <c r="EZ121" s="232"/>
      <c r="FD121" s="232"/>
      <c r="FE121" s="232"/>
      <c r="FF121" s="242" t="s">
        <v>281</v>
      </c>
    </row>
    <row r="122" spans="1:163" s="167" customFormat="1" ht="14.4" x14ac:dyDescent="0.3">
      <c r="A122" s="278"/>
      <c r="B122" s="234"/>
      <c r="C122" s="279" t="s">
        <v>282</v>
      </c>
      <c r="D122" s="279"/>
      <c r="E122" s="279"/>
      <c r="F122" s="279"/>
      <c r="G122" s="279"/>
      <c r="H122" s="279"/>
      <c r="I122" s="279"/>
      <c r="J122" s="279"/>
      <c r="K122" s="279"/>
      <c r="L122" s="280">
        <v>3474.35</v>
      </c>
      <c r="M122" s="281"/>
      <c r="N122" s="282">
        <v>32172.48</v>
      </c>
      <c r="EW122" s="223"/>
      <c r="EX122" s="232"/>
      <c r="EY122" s="232"/>
      <c r="EZ122" s="232"/>
      <c r="FD122" s="232"/>
      <c r="FE122" s="232"/>
      <c r="FF122" s="242" t="s">
        <v>282</v>
      </c>
    </row>
    <row r="123" spans="1:163" s="167" customFormat="1" ht="14.4" x14ac:dyDescent="0.3">
      <c r="A123" s="278"/>
      <c r="B123" s="234"/>
      <c r="C123" s="279" t="s">
        <v>283</v>
      </c>
      <c r="D123" s="279"/>
      <c r="E123" s="279"/>
      <c r="F123" s="279"/>
      <c r="G123" s="279"/>
      <c r="H123" s="279"/>
      <c r="I123" s="279"/>
      <c r="J123" s="279"/>
      <c r="K123" s="279"/>
      <c r="L123" s="280">
        <v>5248.03</v>
      </c>
      <c r="M123" s="281"/>
      <c r="N123" s="282">
        <v>190031.15</v>
      </c>
      <c r="EW123" s="223"/>
      <c r="EX123" s="232"/>
      <c r="EY123" s="232"/>
      <c r="EZ123" s="232"/>
      <c r="FD123" s="232"/>
      <c r="FE123" s="232"/>
      <c r="FF123" s="242" t="s">
        <v>283</v>
      </c>
    </row>
    <row r="124" spans="1:163" s="167" customFormat="1" ht="14.4" x14ac:dyDescent="0.3">
      <c r="A124" s="278"/>
      <c r="B124" s="234"/>
      <c r="C124" s="279" t="s">
        <v>284</v>
      </c>
      <c r="D124" s="279"/>
      <c r="E124" s="279"/>
      <c r="F124" s="279"/>
      <c r="G124" s="279"/>
      <c r="H124" s="279"/>
      <c r="I124" s="279"/>
      <c r="J124" s="279"/>
      <c r="K124" s="279"/>
      <c r="L124" s="280">
        <v>2759.28</v>
      </c>
      <c r="M124" s="281"/>
      <c r="N124" s="282">
        <v>99913.29</v>
      </c>
      <c r="EW124" s="223"/>
      <c r="EX124" s="232"/>
      <c r="EY124" s="232"/>
      <c r="EZ124" s="232"/>
      <c r="FD124" s="232"/>
      <c r="FE124" s="232"/>
      <c r="FF124" s="242" t="s">
        <v>284</v>
      </c>
    </row>
    <row r="125" spans="1:163" s="167" customFormat="1" ht="14.4" x14ac:dyDescent="0.3">
      <c r="A125" s="278"/>
      <c r="B125" s="234"/>
      <c r="C125" s="279" t="s">
        <v>285</v>
      </c>
      <c r="D125" s="279"/>
      <c r="E125" s="279"/>
      <c r="F125" s="279"/>
      <c r="G125" s="279"/>
      <c r="H125" s="279"/>
      <c r="I125" s="279"/>
      <c r="J125" s="279"/>
      <c r="K125" s="279"/>
      <c r="L125" s="280">
        <v>5545.93</v>
      </c>
      <c r="M125" s="281"/>
      <c r="N125" s="282">
        <v>200818.11</v>
      </c>
      <c r="EW125" s="223"/>
      <c r="EX125" s="232"/>
      <c r="EY125" s="232"/>
      <c r="EZ125" s="232"/>
      <c r="FD125" s="232"/>
      <c r="FE125" s="232"/>
      <c r="FF125" s="242" t="s">
        <v>285</v>
      </c>
    </row>
    <row r="126" spans="1:163" s="167" customFormat="1" ht="14.4" x14ac:dyDescent="0.3">
      <c r="A126" s="278"/>
      <c r="B126" s="234"/>
      <c r="C126" s="279" t="s">
        <v>286</v>
      </c>
      <c r="D126" s="279"/>
      <c r="E126" s="279"/>
      <c r="F126" s="279"/>
      <c r="G126" s="279"/>
      <c r="H126" s="279"/>
      <c r="I126" s="279"/>
      <c r="J126" s="279"/>
      <c r="K126" s="279"/>
      <c r="L126" s="280">
        <v>5371.42</v>
      </c>
      <c r="M126" s="281"/>
      <c r="N126" s="282">
        <v>194498.99</v>
      </c>
      <c r="EW126" s="223"/>
      <c r="EX126" s="232"/>
      <c r="EY126" s="232"/>
      <c r="EZ126" s="232"/>
      <c r="FD126" s="232"/>
      <c r="FE126" s="232"/>
      <c r="FF126" s="242" t="s">
        <v>286</v>
      </c>
    </row>
    <row r="127" spans="1:163" s="167" customFormat="1" ht="14.4" x14ac:dyDescent="0.3">
      <c r="A127" s="278"/>
      <c r="B127" s="234"/>
      <c r="C127" s="279" t="s">
        <v>287</v>
      </c>
      <c r="D127" s="279"/>
      <c r="E127" s="279"/>
      <c r="F127" s="279"/>
      <c r="G127" s="279"/>
      <c r="H127" s="279"/>
      <c r="I127" s="279"/>
      <c r="J127" s="279"/>
      <c r="K127" s="279"/>
      <c r="L127" s="280">
        <v>2824.36</v>
      </c>
      <c r="M127" s="281"/>
      <c r="N127" s="282">
        <v>102269.95</v>
      </c>
      <c r="EW127" s="223"/>
      <c r="EX127" s="232"/>
      <c r="EY127" s="232"/>
      <c r="EZ127" s="232"/>
      <c r="FD127" s="232"/>
      <c r="FE127" s="232"/>
      <c r="FF127" s="242" t="s">
        <v>287</v>
      </c>
    </row>
    <row r="128" spans="1:163" s="167" customFormat="1" ht="14.4" x14ac:dyDescent="0.3">
      <c r="A128" s="278"/>
      <c r="B128" s="273"/>
      <c r="C128" s="274" t="s">
        <v>288</v>
      </c>
      <c r="D128" s="274"/>
      <c r="E128" s="274"/>
      <c r="F128" s="274"/>
      <c r="G128" s="274"/>
      <c r="H128" s="274"/>
      <c r="I128" s="274"/>
      <c r="J128" s="274"/>
      <c r="K128" s="274"/>
      <c r="L128" s="287">
        <v>25478.959999999999</v>
      </c>
      <c r="M128" s="276"/>
      <c r="N128" s="277"/>
      <c r="EW128" s="223"/>
      <c r="EX128" s="232"/>
      <c r="EY128" s="232"/>
      <c r="EZ128" s="232"/>
      <c r="FD128" s="232"/>
      <c r="FE128" s="232"/>
      <c r="FG128" s="232" t="s">
        <v>288</v>
      </c>
    </row>
    <row r="129" spans="1:164" s="167" customFormat="1" ht="14.4" x14ac:dyDescent="0.3">
      <c r="A129" s="278"/>
      <c r="B129" s="234"/>
      <c r="C129" s="279" t="s">
        <v>289</v>
      </c>
      <c r="D129" s="279"/>
      <c r="E129" s="279"/>
      <c r="F129" s="279"/>
      <c r="G129" s="279"/>
      <c r="H129" s="279"/>
      <c r="I129" s="279"/>
      <c r="J129" s="279"/>
      <c r="K129" s="279"/>
      <c r="L129" s="283"/>
      <c r="M129" s="281"/>
      <c r="N129" s="284"/>
      <c r="EW129" s="223"/>
      <c r="EX129" s="232"/>
      <c r="EY129" s="232"/>
      <c r="EZ129" s="232"/>
      <c r="FD129" s="232"/>
      <c r="FE129" s="232"/>
      <c r="FF129" s="242" t="s">
        <v>289</v>
      </c>
      <c r="FG129" s="232"/>
    </row>
    <row r="130" spans="1:164" s="167" customFormat="1" ht="14.4" x14ac:dyDescent="0.3">
      <c r="A130" s="278"/>
      <c r="B130" s="234"/>
      <c r="C130" s="279" t="s">
        <v>290</v>
      </c>
      <c r="D130" s="279"/>
      <c r="E130" s="279"/>
      <c r="F130" s="279"/>
      <c r="G130" s="279"/>
      <c r="H130" s="279"/>
      <c r="I130" s="236" t="s">
        <v>291</v>
      </c>
      <c r="J130" s="288"/>
      <c r="K130" s="288"/>
      <c r="L130" s="283"/>
      <c r="M130" s="281"/>
      <c r="N130" s="284"/>
      <c r="EW130" s="223"/>
      <c r="EX130" s="232"/>
      <c r="EY130" s="232"/>
      <c r="EZ130" s="232"/>
      <c r="FD130" s="232"/>
      <c r="FE130" s="232"/>
      <c r="FG130" s="232"/>
      <c r="FH130" s="242" t="s">
        <v>290</v>
      </c>
    </row>
    <row r="131" spans="1:164" s="167" customFormat="1" ht="14.4" x14ac:dyDescent="0.3">
      <c r="A131" s="278"/>
      <c r="B131" s="234"/>
      <c r="C131" s="279" t="s">
        <v>292</v>
      </c>
      <c r="D131" s="279"/>
      <c r="E131" s="279"/>
      <c r="F131" s="279"/>
      <c r="G131" s="279"/>
      <c r="H131" s="279"/>
      <c r="I131" s="236" t="s">
        <v>293</v>
      </c>
      <c r="J131" s="288"/>
      <c r="K131" s="288"/>
      <c r="L131" s="283"/>
      <c r="M131" s="281"/>
      <c r="N131" s="284"/>
      <c r="EW131" s="223"/>
      <c r="EX131" s="232"/>
      <c r="EY131" s="232"/>
      <c r="EZ131" s="232"/>
      <c r="FD131" s="232"/>
      <c r="FE131" s="232"/>
      <c r="FG131" s="232"/>
      <c r="FH131" s="242" t="s">
        <v>292</v>
      </c>
    </row>
    <row r="132" spans="1:164" s="167" customFormat="1" ht="14.4" x14ac:dyDescent="0.3">
      <c r="A132" s="220" t="s">
        <v>294</v>
      </c>
      <c r="B132" s="221"/>
      <c r="C132" s="221"/>
      <c r="D132" s="221"/>
      <c r="E132" s="221"/>
      <c r="F132" s="221"/>
      <c r="G132" s="221"/>
      <c r="H132" s="221"/>
      <c r="I132" s="221"/>
      <c r="J132" s="221"/>
      <c r="K132" s="221"/>
      <c r="L132" s="221"/>
      <c r="M132" s="221"/>
      <c r="N132" s="222"/>
      <c r="EW132" s="223" t="s">
        <v>294</v>
      </c>
      <c r="EX132" s="232"/>
      <c r="EY132" s="232"/>
      <c r="EZ132" s="232"/>
      <c r="FD132" s="232"/>
      <c r="FE132" s="232"/>
      <c r="FG132" s="232"/>
    </row>
    <row r="133" spans="1:164" s="167" customFormat="1" ht="21.6" x14ac:dyDescent="0.3">
      <c r="A133" s="224" t="s">
        <v>295</v>
      </c>
      <c r="B133" s="225" t="s">
        <v>296</v>
      </c>
      <c r="C133" s="226" t="s">
        <v>297</v>
      </c>
      <c r="D133" s="226"/>
      <c r="E133" s="226"/>
      <c r="F133" s="227" t="s">
        <v>298</v>
      </c>
      <c r="G133" s="228">
        <v>4.4999999999999998E-2</v>
      </c>
      <c r="H133" s="229">
        <v>1</v>
      </c>
      <c r="I133" s="289">
        <v>4.4999999999999998E-2</v>
      </c>
      <c r="J133" s="230"/>
      <c r="K133" s="228"/>
      <c r="L133" s="230"/>
      <c r="M133" s="228"/>
      <c r="N133" s="231"/>
      <c r="EW133" s="223"/>
      <c r="EX133" s="232" t="s">
        <v>297</v>
      </c>
      <c r="EY133" s="232" t="s">
        <v>153</v>
      </c>
      <c r="EZ133" s="232" t="s">
        <v>153</v>
      </c>
      <c r="FD133" s="232"/>
      <c r="FE133" s="232"/>
      <c r="FG133" s="232"/>
    </row>
    <row r="134" spans="1:164" s="167" customFormat="1" ht="14.4" x14ac:dyDescent="0.3">
      <c r="A134" s="233"/>
      <c r="B134" s="234" t="s">
        <v>206</v>
      </c>
      <c r="C134" s="235" t="s">
        <v>207</v>
      </c>
      <c r="D134" s="235"/>
      <c r="E134" s="235"/>
      <c r="F134" s="236"/>
      <c r="G134" s="237"/>
      <c r="H134" s="237"/>
      <c r="I134" s="237"/>
      <c r="J134" s="238">
        <v>20.81</v>
      </c>
      <c r="K134" s="237"/>
      <c r="L134" s="238">
        <v>0.94</v>
      </c>
      <c r="M134" s="240">
        <v>14.31</v>
      </c>
      <c r="N134" s="263">
        <v>13.45</v>
      </c>
      <c r="EW134" s="223"/>
      <c r="EX134" s="232"/>
      <c r="EY134" s="232"/>
      <c r="EZ134" s="232"/>
      <c r="FA134" s="242" t="s">
        <v>207</v>
      </c>
      <c r="FD134" s="232"/>
      <c r="FE134" s="232"/>
      <c r="FG134" s="232"/>
    </row>
    <row r="135" spans="1:164" s="167" customFormat="1" ht="14.4" x14ac:dyDescent="0.3">
      <c r="A135" s="233"/>
      <c r="B135" s="234" t="s">
        <v>201</v>
      </c>
      <c r="C135" s="235" t="s">
        <v>208</v>
      </c>
      <c r="D135" s="235"/>
      <c r="E135" s="235"/>
      <c r="F135" s="236"/>
      <c r="G135" s="237"/>
      <c r="H135" s="237"/>
      <c r="I135" s="237"/>
      <c r="J135" s="238">
        <v>4.0599999999999996</v>
      </c>
      <c r="K135" s="237"/>
      <c r="L135" s="238">
        <v>0.18</v>
      </c>
      <c r="M135" s="240">
        <v>36.21</v>
      </c>
      <c r="N135" s="263">
        <v>6.52</v>
      </c>
      <c r="EW135" s="223"/>
      <c r="EX135" s="232"/>
      <c r="EY135" s="232"/>
      <c r="EZ135" s="232"/>
      <c r="FA135" s="242" t="s">
        <v>208</v>
      </c>
      <c r="FD135" s="232"/>
      <c r="FE135" s="232"/>
      <c r="FG135" s="232"/>
    </row>
    <row r="136" spans="1:164" s="167" customFormat="1" ht="14.4" x14ac:dyDescent="0.3">
      <c r="A136" s="243"/>
      <c r="B136" s="234"/>
      <c r="C136" s="235" t="s">
        <v>213</v>
      </c>
      <c r="D136" s="235"/>
      <c r="E136" s="235"/>
      <c r="F136" s="236" t="s">
        <v>212</v>
      </c>
      <c r="G136" s="240">
        <v>0.35</v>
      </c>
      <c r="H136" s="237"/>
      <c r="I136" s="290">
        <v>1.575E-2</v>
      </c>
      <c r="J136" s="245"/>
      <c r="K136" s="237"/>
      <c r="L136" s="245"/>
      <c r="M136" s="237"/>
      <c r="N136" s="246"/>
      <c r="EW136" s="223"/>
      <c r="EX136" s="232"/>
      <c r="EY136" s="232"/>
      <c r="EZ136" s="232"/>
      <c r="FB136" s="242" t="s">
        <v>213</v>
      </c>
      <c r="FD136" s="232"/>
      <c r="FE136" s="232"/>
      <c r="FG136" s="232"/>
    </row>
    <row r="137" spans="1:164" s="167" customFormat="1" ht="14.4" x14ac:dyDescent="0.3">
      <c r="A137" s="233"/>
      <c r="B137" s="234"/>
      <c r="C137" s="247" t="s">
        <v>214</v>
      </c>
      <c r="D137" s="247"/>
      <c r="E137" s="247"/>
      <c r="F137" s="248"/>
      <c r="G137" s="249"/>
      <c r="H137" s="249"/>
      <c r="I137" s="249"/>
      <c r="J137" s="257">
        <v>20.81</v>
      </c>
      <c r="K137" s="249"/>
      <c r="L137" s="257">
        <v>0.94</v>
      </c>
      <c r="M137" s="249"/>
      <c r="N137" s="259">
        <v>13.45</v>
      </c>
      <c r="EW137" s="223"/>
      <c r="EX137" s="232"/>
      <c r="EY137" s="232"/>
      <c r="EZ137" s="232"/>
      <c r="FC137" s="242" t="s">
        <v>214</v>
      </c>
      <c r="FD137" s="232"/>
      <c r="FE137" s="232"/>
      <c r="FG137" s="232"/>
    </row>
    <row r="138" spans="1:164" s="167" customFormat="1" ht="14.4" x14ac:dyDescent="0.3">
      <c r="A138" s="243"/>
      <c r="B138" s="234"/>
      <c r="C138" s="235" t="s">
        <v>215</v>
      </c>
      <c r="D138" s="235"/>
      <c r="E138" s="235"/>
      <c r="F138" s="236"/>
      <c r="G138" s="237"/>
      <c r="H138" s="237"/>
      <c r="I138" s="237"/>
      <c r="J138" s="245"/>
      <c r="K138" s="237"/>
      <c r="L138" s="238">
        <v>0.18</v>
      </c>
      <c r="M138" s="237"/>
      <c r="N138" s="263">
        <v>6.52</v>
      </c>
      <c r="EW138" s="223"/>
      <c r="EX138" s="232"/>
      <c r="EY138" s="232"/>
      <c r="EZ138" s="232"/>
      <c r="FB138" s="242" t="s">
        <v>215</v>
      </c>
      <c r="FD138" s="232"/>
      <c r="FE138" s="232"/>
      <c r="FG138" s="232"/>
    </row>
    <row r="139" spans="1:164" s="167" customFormat="1" ht="21.6" x14ac:dyDescent="0.3">
      <c r="A139" s="243"/>
      <c r="B139" s="234" t="s">
        <v>299</v>
      </c>
      <c r="C139" s="235" t="s">
        <v>300</v>
      </c>
      <c r="D139" s="235"/>
      <c r="E139" s="235"/>
      <c r="F139" s="236" t="s">
        <v>218</v>
      </c>
      <c r="G139" s="252">
        <v>92</v>
      </c>
      <c r="H139" s="237"/>
      <c r="I139" s="252">
        <v>92</v>
      </c>
      <c r="J139" s="245"/>
      <c r="K139" s="237"/>
      <c r="L139" s="238">
        <v>0.17</v>
      </c>
      <c r="M139" s="237"/>
      <c r="N139" s="263">
        <v>6</v>
      </c>
      <c r="EW139" s="223"/>
      <c r="EX139" s="232"/>
      <c r="EY139" s="232"/>
      <c r="EZ139" s="232"/>
      <c r="FB139" s="242" t="s">
        <v>300</v>
      </c>
      <c r="FD139" s="232"/>
      <c r="FE139" s="232"/>
      <c r="FG139" s="232"/>
    </row>
    <row r="140" spans="1:164" s="167" customFormat="1" ht="21.6" x14ac:dyDescent="0.3">
      <c r="A140" s="243"/>
      <c r="B140" s="234" t="s">
        <v>301</v>
      </c>
      <c r="C140" s="235" t="s">
        <v>302</v>
      </c>
      <c r="D140" s="235"/>
      <c r="E140" s="235"/>
      <c r="F140" s="236" t="s">
        <v>218</v>
      </c>
      <c r="G140" s="252">
        <v>46</v>
      </c>
      <c r="H140" s="237"/>
      <c r="I140" s="252">
        <v>46</v>
      </c>
      <c r="J140" s="245"/>
      <c r="K140" s="237"/>
      <c r="L140" s="238">
        <v>0.08</v>
      </c>
      <c r="M140" s="237"/>
      <c r="N140" s="263">
        <v>3</v>
      </c>
      <c r="EW140" s="223"/>
      <c r="EX140" s="232"/>
      <c r="EY140" s="232"/>
      <c r="EZ140" s="232"/>
      <c r="FB140" s="242" t="s">
        <v>302</v>
      </c>
      <c r="FD140" s="232"/>
      <c r="FE140" s="232"/>
      <c r="FG140" s="232"/>
    </row>
    <row r="141" spans="1:164" s="167" customFormat="1" ht="14.4" x14ac:dyDescent="0.3">
      <c r="A141" s="253"/>
      <c r="B141" s="254"/>
      <c r="C141" s="226" t="s">
        <v>221</v>
      </c>
      <c r="D141" s="226"/>
      <c r="E141" s="226"/>
      <c r="F141" s="227"/>
      <c r="G141" s="228"/>
      <c r="H141" s="228"/>
      <c r="I141" s="228"/>
      <c r="J141" s="230"/>
      <c r="K141" s="228"/>
      <c r="L141" s="260">
        <v>1.19</v>
      </c>
      <c r="M141" s="249"/>
      <c r="N141" s="261">
        <v>22.45</v>
      </c>
      <c r="EW141" s="223"/>
      <c r="EX141" s="232"/>
      <c r="EY141" s="232"/>
      <c r="EZ141" s="232"/>
      <c r="FD141" s="232" t="s">
        <v>221</v>
      </c>
      <c r="FE141" s="232"/>
      <c r="FG141" s="232"/>
    </row>
    <row r="142" spans="1:164" s="167" customFormat="1" ht="21.6" x14ac:dyDescent="0.3">
      <c r="A142" s="224" t="s">
        <v>303</v>
      </c>
      <c r="B142" s="225" t="s">
        <v>304</v>
      </c>
      <c r="C142" s="226" t="s">
        <v>305</v>
      </c>
      <c r="D142" s="226"/>
      <c r="E142" s="226"/>
      <c r="F142" s="227" t="s">
        <v>225</v>
      </c>
      <c r="G142" s="228">
        <v>45</v>
      </c>
      <c r="H142" s="229">
        <v>1</v>
      </c>
      <c r="I142" s="229">
        <v>45</v>
      </c>
      <c r="J142" s="230"/>
      <c r="K142" s="228"/>
      <c r="L142" s="230"/>
      <c r="M142" s="228"/>
      <c r="N142" s="231"/>
      <c r="EW142" s="223"/>
      <c r="EX142" s="232" t="s">
        <v>305</v>
      </c>
      <c r="EY142" s="232" t="s">
        <v>153</v>
      </c>
      <c r="EZ142" s="232" t="s">
        <v>153</v>
      </c>
      <c r="FD142" s="232"/>
      <c r="FE142" s="232"/>
      <c r="FG142" s="232"/>
    </row>
    <row r="143" spans="1:164" s="167" customFormat="1" ht="14.4" x14ac:dyDescent="0.3">
      <c r="A143" s="233"/>
      <c r="B143" s="234" t="s">
        <v>164</v>
      </c>
      <c r="C143" s="235" t="s">
        <v>205</v>
      </c>
      <c r="D143" s="235"/>
      <c r="E143" s="235"/>
      <c r="F143" s="236"/>
      <c r="G143" s="237"/>
      <c r="H143" s="237"/>
      <c r="I143" s="237"/>
      <c r="J143" s="238">
        <v>6.75</v>
      </c>
      <c r="K143" s="237"/>
      <c r="L143" s="238">
        <v>303.75</v>
      </c>
      <c r="M143" s="240">
        <v>36.21</v>
      </c>
      <c r="N143" s="241">
        <v>10998.79</v>
      </c>
      <c r="EW143" s="223"/>
      <c r="EX143" s="232"/>
      <c r="EY143" s="232"/>
      <c r="EZ143" s="232"/>
      <c r="FA143" s="242" t="s">
        <v>205</v>
      </c>
      <c r="FD143" s="232"/>
      <c r="FE143" s="232"/>
      <c r="FG143" s="232"/>
    </row>
    <row r="144" spans="1:164" s="167" customFormat="1" ht="14.4" x14ac:dyDescent="0.3">
      <c r="A144" s="233"/>
      <c r="B144" s="234" t="s">
        <v>206</v>
      </c>
      <c r="C144" s="235" t="s">
        <v>207</v>
      </c>
      <c r="D144" s="235"/>
      <c r="E144" s="235"/>
      <c r="F144" s="236"/>
      <c r="G144" s="237"/>
      <c r="H144" s="237"/>
      <c r="I144" s="237"/>
      <c r="J144" s="238">
        <v>8.2899999999999991</v>
      </c>
      <c r="K144" s="237"/>
      <c r="L144" s="238">
        <v>373.05</v>
      </c>
      <c r="M144" s="240">
        <v>14.31</v>
      </c>
      <c r="N144" s="241">
        <v>5338.35</v>
      </c>
      <c r="EW144" s="223"/>
      <c r="EX144" s="232"/>
      <c r="EY144" s="232"/>
      <c r="EZ144" s="232"/>
      <c r="FA144" s="242" t="s">
        <v>207</v>
      </c>
      <c r="FD144" s="232"/>
      <c r="FE144" s="232"/>
      <c r="FG144" s="232"/>
    </row>
    <row r="145" spans="1:163" s="167" customFormat="1" ht="14.4" x14ac:dyDescent="0.3">
      <c r="A145" s="233"/>
      <c r="B145" s="234" t="s">
        <v>201</v>
      </c>
      <c r="C145" s="235" t="s">
        <v>208</v>
      </c>
      <c r="D145" s="235"/>
      <c r="E145" s="235"/>
      <c r="F145" s="236"/>
      <c r="G145" s="237"/>
      <c r="H145" s="237"/>
      <c r="I145" s="237"/>
      <c r="J145" s="238">
        <v>0.81</v>
      </c>
      <c r="K145" s="237"/>
      <c r="L145" s="238">
        <v>36.450000000000003</v>
      </c>
      <c r="M145" s="240">
        <v>36.21</v>
      </c>
      <c r="N145" s="241">
        <v>1319.85</v>
      </c>
      <c r="EW145" s="223"/>
      <c r="EX145" s="232"/>
      <c r="EY145" s="232"/>
      <c r="EZ145" s="232"/>
      <c r="FA145" s="242" t="s">
        <v>208</v>
      </c>
      <c r="FD145" s="232"/>
      <c r="FE145" s="232"/>
      <c r="FG145" s="232"/>
    </row>
    <row r="146" spans="1:163" s="167" customFormat="1" ht="14.4" x14ac:dyDescent="0.3">
      <c r="A146" s="233"/>
      <c r="B146" s="234" t="s">
        <v>209</v>
      </c>
      <c r="C146" s="235" t="s">
        <v>210</v>
      </c>
      <c r="D146" s="235"/>
      <c r="E146" s="235"/>
      <c r="F146" s="236"/>
      <c r="G146" s="237"/>
      <c r="H146" s="237"/>
      <c r="I146" s="237"/>
      <c r="J146" s="238">
        <v>0.37</v>
      </c>
      <c r="K146" s="237"/>
      <c r="L146" s="238">
        <v>16.649999999999999</v>
      </c>
      <c r="M146" s="240">
        <v>9.26</v>
      </c>
      <c r="N146" s="263">
        <v>154.18</v>
      </c>
      <c r="EW146" s="223"/>
      <c r="EX146" s="232"/>
      <c r="EY146" s="232"/>
      <c r="EZ146" s="232"/>
      <c r="FA146" s="242" t="s">
        <v>210</v>
      </c>
      <c r="FD146" s="232"/>
      <c r="FE146" s="232"/>
      <c r="FG146" s="232"/>
    </row>
    <row r="147" spans="1:163" s="167" customFormat="1" ht="14.4" x14ac:dyDescent="0.3">
      <c r="A147" s="243"/>
      <c r="B147" s="234"/>
      <c r="C147" s="235" t="s">
        <v>211</v>
      </c>
      <c r="D147" s="235"/>
      <c r="E147" s="235"/>
      <c r="F147" s="236" t="s">
        <v>212</v>
      </c>
      <c r="G147" s="240">
        <v>0.85</v>
      </c>
      <c r="H147" s="237"/>
      <c r="I147" s="240">
        <v>38.25</v>
      </c>
      <c r="J147" s="245"/>
      <c r="K147" s="237"/>
      <c r="L147" s="245"/>
      <c r="M147" s="237"/>
      <c r="N147" s="246"/>
      <c r="EW147" s="223"/>
      <c r="EX147" s="232"/>
      <c r="EY147" s="232"/>
      <c r="EZ147" s="232"/>
      <c r="FB147" s="242" t="s">
        <v>211</v>
      </c>
      <c r="FD147" s="232"/>
      <c r="FE147" s="232"/>
      <c r="FG147" s="232"/>
    </row>
    <row r="148" spans="1:163" s="167" customFormat="1" ht="14.4" x14ac:dyDescent="0.3">
      <c r="A148" s="243"/>
      <c r="B148" s="234"/>
      <c r="C148" s="235" t="s">
        <v>213</v>
      </c>
      <c r="D148" s="235"/>
      <c r="E148" s="235"/>
      <c r="F148" s="236" t="s">
        <v>212</v>
      </c>
      <c r="G148" s="240">
        <v>7.0000000000000007E-2</v>
      </c>
      <c r="H148" s="237"/>
      <c r="I148" s="240">
        <v>3.15</v>
      </c>
      <c r="J148" s="245"/>
      <c r="K148" s="237"/>
      <c r="L148" s="245"/>
      <c r="M148" s="237"/>
      <c r="N148" s="246"/>
      <c r="EW148" s="223"/>
      <c r="EX148" s="232"/>
      <c r="EY148" s="232"/>
      <c r="EZ148" s="232"/>
      <c r="FB148" s="242" t="s">
        <v>213</v>
      </c>
      <c r="FD148" s="232"/>
      <c r="FE148" s="232"/>
      <c r="FG148" s="232"/>
    </row>
    <row r="149" spans="1:163" s="167" customFormat="1" ht="14.4" x14ac:dyDescent="0.3">
      <c r="A149" s="233"/>
      <c r="B149" s="234"/>
      <c r="C149" s="247" t="s">
        <v>214</v>
      </c>
      <c r="D149" s="247"/>
      <c r="E149" s="247"/>
      <c r="F149" s="248"/>
      <c r="G149" s="249"/>
      <c r="H149" s="249"/>
      <c r="I149" s="249"/>
      <c r="J149" s="257">
        <v>15.41</v>
      </c>
      <c r="K149" s="249"/>
      <c r="L149" s="257">
        <v>693.45</v>
      </c>
      <c r="M149" s="249"/>
      <c r="N149" s="251">
        <v>16491.32</v>
      </c>
      <c r="EW149" s="223"/>
      <c r="EX149" s="232"/>
      <c r="EY149" s="232"/>
      <c r="EZ149" s="232"/>
      <c r="FC149" s="242" t="s">
        <v>214</v>
      </c>
      <c r="FD149" s="232"/>
      <c r="FE149" s="232"/>
      <c r="FG149" s="232"/>
    </row>
    <row r="150" spans="1:163" s="167" customFormat="1" ht="14.4" x14ac:dyDescent="0.3">
      <c r="A150" s="243"/>
      <c r="B150" s="234"/>
      <c r="C150" s="235" t="s">
        <v>215</v>
      </c>
      <c r="D150" s="235"/>
      <c r="E150" s="235"/>
      <c r="F150" s="236"/>
      <c r="G150" s="237"/>
      <c r="H150" s="237"/>
      <c r="I150" s="237"/>
      <c r="J150" s="245"/>
      <c r="K150" s="237"/>
      <c r="L150" s="238">
        <v>340.2</v>
      </c>
      <c r="M150" s="237"/>
      <c r="N150" s="241">
        <v>12318.64</v>
      </c>
      <c r="EW150" s="223"/>
      <c r="EX150" s="232"/>
      <c r="EY150" s="232"/>
      <c r="EZ150" s="232"/>
      <c r="FB150" s="242" t="s">
        <v>215</v>
      </c>
      <c r="FD150" s="232"/>
      <c r="FE150" s="232"/>
      <c r="FG150" s="232"/>
    </row>
    <row r="151" spans="1:163" s="167" customFormat="1" ht="14.4" x14ac:dyDescent="0.3">
      <c r="A151" s="243"/>
      <c r="B151" s="234" t="s">
        <v>306</v>
      </c>
      <c r="C151" s="235" t="s">
        <v>307</v>
      </c>
      <c r="D151" s="235"/>
      <c r="E151" s="235"/>
      <c r="F151" s="236" t="s">
        <v>218</v>
      </c>
      <c r="G151" s="252">
        <v>110</v>
      </c>
      <c r="H151" s="237"/>
      <c r="I151" s="252">
        <v>110</v>
      </c>
      <c r="J151" s="245"/>
      <c r="K151" s="237"/>
      <c r="L151" s="238">
        <v>374.22</v>
      </c>
      <c r="M151" s="237"/>
      <c r="N151" s="241">
        <v>13550.5</v>
      </c>
      <c r="EW151" s="223"/>
      <c r="EX151" s="232"/>
      <c r="EY151" s="232"/>
      <c r="EZ151" s="232"/>
      <c r="FB151" s="242" t="s">
        <v>307</v>
      </c>
      <c r="FD151" s="232"/>
      <c r="FE151" s="232"/>
      <c r="FG151" s="232"/>
    </row>
    <row r="152" spans="1:163" s="167" customFormat="1" ht="14.4" x14ac:dyDescent="0.3">
      <c r="A152" s="243"/>
      <c r="B152" s="234" t="s">
        <v>308</v>
      </c>
      <c r="C152" s="235" t="s">
        <v>309</v>
      </c>
      <c r="D152" s="235"/>
      <c r="E152" s="235"/>
      <c r="F152" s="236" t="s">
        <v>218</v>
      </c>
      <c r="G152" s="252">
        <v>69</v>
      </c>
      <c r="H152" s="237"/>
      <c r="I152" s="252">
        <v>69</v>
      </c>
      <c r="J152" s="245"/>
      <c r="K152" s="237"/>
      <c r="L152" s="238">
        <v>234.74</v>
      </c>
      <c r="M152" s="237"/>
      <c r="N152" s="241">
        <v>8499.86</v>
      </c>
      <c r="EW152" s="223"/>
      <c r="EX152" s="232"/>
      <c r="EY152" s="232"/>
      <c r="EZ152" s="232"/>
      <c r="FB152" s="242" t="s">
        <v>309</v>
      </c>
      <c r="FD152" s="232"/>
      <c r="FE152" s="232"/>
      <c r="FG152" s="232"/>
    </row>
    <row r="153" spans="1:163" s="167" customFormat="1" ht="14.4" x14ac:dyDescent="0.3">
      <c r="A153" s="253"/>
      <c r="B153" s="254"/>
      <c r="C153" s="226" t="s">
        <v>221</v>
      </c>
      <c r="D153" s="226"/>
      <c r="E153" s="226"/>
      <c r="F153" s="227"/>
      <c r="G153" s="228"/>
      <c r="H153" s="228"/>
      <c r="I153" s="228"/>
      <c r="J153" s="230"/>
      <c r="K153" s="228"/>
      <c r="L153" s="255">
        <v>1302.4100000000001</v>
      </c>
      <c r="M153" s="249"/>
      <c r="N153" s="256">
        <v>38541.68</v>
      </c>
      <c r="EW153" s="223"/>
      <c r="EX153" s="232"/>
      <c r="EY153" s="232"/>
      <c r="EZ153" s="232"/>
      <c r="FD153" s="232" t="s">
        <v>221</v>
      </c>
      <c r="FE153" s="232"/>
      <c r="FG153" s="232"/>
    </row>
    <row r="154" spans="1:163" s="167" customFormat="1" ht="31.8" x14ac:dyDescent="0.3">
      <c r="A154" s="224" t="s">
        <v>310</v>
      </c>
      <c r="B154" s="225" t="s">
        <v>311</v>
      </c>
      <c r="C154" s="226" t="s">
        <v>312</v>
      </c>
      <c r="D154" s="226"/>
      <c r="E154" s="226"/>
      <c r="F154" s="227" t="s">
        <v>313</v>
      </c>
      <c r="G154" s="228">
        <v>99</v>
      </c>
      <c r="H154" s="229">
        <v>1</v>
      </c>
      <c r="I154" s="229">
        <v>99</v>
      </c>
      <c r="J154" s="230"/>
      <c r="K154" s="228"/>
      <c r="L154" s="230"/>
      <c r="M154" s="228"/>
      <c r="N154" s="231"/>
      <c r="EW154" s="223"/>
      <c r="EX154" s="232" t="s">
        <v>312</v>
      </c>
      <c r="EY154" s="232" t="s">
        <v>153</v>
      </c>
      <c r="EZ154" s="232" t="s">
        <v>153</v>
      </c>
      <c r="FD154" s="232"/>
      <c r="FE154" s="232"/>
      <c r="FG154" s="232"/>
    </row>
    <row r="155" spans="1:163" s="167" customFormat="1" ht="14.4" x14ac:dyDescent="0.3">
      <c r="A155" s="233"/>
      <c r="B155" s="234" t="s">
        <v>164</v>
      </c>
      <c r="C155" s="235" t="s">
        <v>205</v>
      </c>
      <c r="D155" s="235"/>
      <c r="E155" s="235"/>
      <c r="F155" s="236"/>
      <c r="G155" s="237"/>
      <c r="H155" s="237"/>
      <c r="I155" s="237"/>
      <c r="J155" s="238">
        <v>201.61</v>
      </c>
      <c r="K155" s="237"/>
      <c r="L155" s="239">
        <v>19959.39</v>
      </c>
      <c r="M155" s="240">
        <v>36.21</v>
      </c>
      <c r="N155" s="241">
        <v>722729.51</v>
      </c>
      <c r="EW155" s="223"/>
      <c r="EX155" s="232"/>
      <c r="EY155" s="232"/>
      <c r="EZ155" s="232"/>
      <c r="FA155" s="242" t="s">
        <v>205</v>
      </c>
      <c r="FD155" s="232"/>
      <c r="FE155" s="232"/>
      <c r="FG155" s="232"/>
    </row>
    <row r="156" spans="1:163" s="167" customFormat="1" ht="14.4" x14ac:dyDescent="0.3">
      <c r="A156" s="233"/>
      <c r="B156" s="234" t="s">
        <v>206</v>
      </c>
      <c r="C156" s="235" t="s">
        <v>207</v>
      </c>
      <c r="D156" s="235"/>
      <c r="E156" s="235"/>
      <c r="F156" s="236"/>
      <c r="G156" s="237"/>
      <c r="H156" s="237"/>
      <c r="I156" s="237"/>
      <c r="J156" s="238">
        <v>71.64</v>
      </c>
      <c r="K156" s="237"/>
      <c r="L156" s="239">
        <v>7092.36</v>
      </c>
      <c r="M156" s="240">
        <v>14.31</v>
      </c>
      <c r="N156" s="241">
        <v>101491.67</v>
      </c>
      <c r="EW156" s="223"/>
      <c r="EX156" s="232"/>
      <c r="EY156" s="232"/>
      <c r="EZ156" s="232"/>
      <c r="FA156" s="242" t="s">
        <v>207</v>
      </c>
      <c r="FD156" s="232"/>
      <c r="FE156" s="232"/>
      <c r="FG156" s="232"/>
    </row>
    <row r="157" spans="1:163" s="167" customFormat="1" ht="14.4" x14ac:dyDescent="0.3">
      <c r="A157" s="233"/>
      <c r="B157" s="234" t="s">
        <v>201</v>
      </c>
      <c r="C157" s="235" t="s">
        <v>208</v>
      </c>
      <c r="D157" s="235"/>
      <c r="E157" s="235"/>
      <c r="F157" s="236"/>
      <c r="G157" s="237"/>
      <c r="H157" s="237"/>
      <c r="I157" s="237"/>
      <c r="J157" s="238">
        <v>2.3199999999999998</v>
      </c>
      <c r="K157" s="237"/>
      <c r="L157" s="238">
        <v>229.68</v>
      </c>
      <c r="M157" s="240">
        <v>36.21</v>
      </c>
      <c r="N157" s="241">
        <v>8316.7099999999991</v>
      </c>
      <c r="EW157" s="223"/>
      <c r="EX157" s="232"/>
      <c r="EY157" s="232"/>
      <c r="EZ157" s="232"/>
      <c r="FA157" s="242" t="s">
        <v>208</v>
      </c>
      <c r="FD157" s="232"/>
      <c r="FE157" s="232"/>
      <c r="FG157" s="232"/>
    </row>
    <row r="158" spans="1:163" s="167" customFormat="1" ht="14.4" x14ac:dyDescent="0.3">
      <c r="A158" s="233"/>
      <c r="B158" s="234" t="s">
        <v>209</v>
      </c>
      <c r="C158" s="235" t="s">
        <v>210</v>
      </c>
      <c r="D158" s="235"/>
      <c r="E158" s="235"/>
      <c r="F158" s="236"/>
      <c r="G158" s="237"/>
      <c r="H158" s="237"/>
      <c r="I158" s="237"/>
      <c r="J158" s="238">
        <v>62.75</v>
      </c>
      <c r="K158" s="237"/>
      <c r="L158" s="239">
        <v>6212.25</v>
      </c>
      <c r="M158" s="240">
        <v>9.26</v>
      </c>
      <c r="N158" s="241">
        <v>57525.440000000002</v>
      </c>
      <c r="EW158" s="223"/>
      <c r="EX158" s="232"/>
      <c r="EY158" s="232"/>
      <c r="EZ158" s="232"/>
      <c r="FA158" s="242" t="s">
        <v>210</v>
      </c>
      <c r="FD158" s="232"/>
      <c r="FE158" s="232"/>
      <c r="FG158" s="232"/>
    </row>
    <row r="159" spans="1:163" s="167" customFormat="1" ht="14.4" x14ac:dyDescent="0.3">
      <c r="A159" s="243"/>
      <c r="B159" s="234"/>
      <c r="C159" s="235" t="s">
        <v>211</v>
      </c>
      <c r="D159" s="235"/>
      <c r="E159" s="235"/>
      <c r="F159" s="236" t="s">
        <v>212</v>
      </c>
      <c r="G159" s="244">
        <v>21.2</v>
      </c>
      <c r="H159" s="237"/>
      <c r="I159" s="244">
        <v>2098.8000000000002</v>
      </c>
      <c r="J159" s="245"/>
      <c r="K159" s="237"/>
      <c r="L159" s="245"/>
      <c r="M159" s="237"/>
      <c r="N159" s="246"/>
      <c r="EW159" s="223"/>
      <c r="EX159" s="232"/>
      <c r="EY159" s="232"/>
      <c r="EZ159" s="232"/>
      <c r="FB159" s="242" t="s">
        <v>211</v>
      </c>
      <c r="FD159" s="232"/>
      <c r="FE159" s="232"/>
      <c r="FG159" s="232"/>
    </row>
    <row r="160" spans="1:163" s="167" customFormat="1" ht="14.4" x14ac:dyDescent="0.3">
      <c r="A160" s="243"/>
      <c r="B160" s="234"/>
      <c r="C160" s="235" t="s">
        <v>213</v>
      </c>
      <c r="D160" s="235"/>
      <c r="E160" s="235"/>
      <c r="F160" s="236" t="s">
        <v>212</v>
      </c>
      <c r="G160" s="244">
        <v>0.2</v>
      </c>
      <c r="H160" s="237"/>
      <c r="I160" s="244">
        <v>19.8</v>
      </c>
      <c r="J160" s="245"/>
      <c r="K160" s="237"/>
      <c r="L160" s="245"/>
      <c r="M160" s="237"/>
      <c r="N160" s="246"/>
      <c r="EW160" s="223"/>
      <c r="EX160" s="232"/>
      <c r="EY160" s="232"/>
      <c r="EZ160" s="232"/>
      <c r="FB160" s="242" t="s">
        <v>213</v>
      </c>
      <c r="FD160" s="232"/>
      <c r="FE160" s="232"/>
      <c r="FG160" s="232"/>
    </row>
    <row r="161" spans="1:163" s="167" customFormat="1" ht="14.4" x14ac:dyDescent="0.3">
      <c r="A161" s="233"/>
      <c r="B161" s="234"/>
      <c r="C161" s="247" t="s">
        <v>214</v>
      </c>
      <c r="D161" s="247"/>
      <c r="E161" s="247"/>
      <c r="F161" s="248"/>
      <c r="G161" s="249"/>
      <c r="H161" s="249"/>
      <c r="I161" s="249"/>
      <c r="J161" s="257">
        <v>336</v>
      </c>
      <c r="K161" s="249"/>
      <c r="L161" s="250">
        <v>33264</v>
      </c>
      <c r="M161" s="249"/>
      <c r="N161" s="251">
        <v>881746.62</v>
      </c>
      <c r="EW161" s="223"/>
      <c r="EX161" s="232"/>
      <c r="EY161" s="232"/>
      <c r="EZ161" s="232"/>
      <c r="FC161" s="242" t="s">
        <v>214</v>
      </c>
      <c r="FD161" s="232"/>
      <c r="FE161" s="232"/>
      <c r="FG161" s="232"/>
    </row>
    <row r="162" spans="1:163" s="167" customFormat="1" ht="14.4" x14ac:dyDescent="0.3">
      <c r="A162" s="243"/>
      <c r="B162" s="234"/>
      <c r="C162" s="235" t="s">
        <v>215</v>
      </c>
      <c r="D162" s="235"/>
      <c r="E162" s="235"/>
      <c r="F162" s="236"/>
      <c r="G162" s="237"/>
      <c r="H162" s="237"/>
      <c r="I162" s="237"/>
      <c r="J162" s="245"/>
      <c r="K162" s="237"/>
      <c r="L162" s="239">
        <v>20189.07</v>
      </c>
      <c r="M162" s="237"/>
      <c r="N162" s="241">
        <v>731046.22</v>
      </c>
      <c r="EW162" s="223"/>
      <c r="EX162" s="232"/>
      <c r="EY162" s="232"/>
      <c r="EZ162" s="232"/>
      <c r="FB162" s="242" t="s">
        <v>215</v>
      </c>
      <c r="FD162" s="232"/>
      <c r="FE162" s="232"/>
      <c r="FG162" s="232"/>
    </row>
    <row r="163" spans="1:163" s="167" customFormat="1" ht="14.4" x14ac:dyDescent="0.3">
      <c r="A163" s="243"/>
      <c r="B163" s="234" t="s">
        <v>306</v>
      </c>
      <c r="C163" s="235" t="s">
        <v>307</v>
      </c>
      <c r="D163" s="235"/>
      <c r="E163" s="235"/>
      <c r="F163" s="236" t="s">
        <v>218</v>
      </c>
      <c r="G163" s="252">
        <v>110</v>
      </c>
      <c r="H163" s="237"/>
      <c r="I163" s="252">
        <v>110</v>
      </c>
      <c r="J163" s="245"/>
      <c r="K163" s="237"/>
      <c r="L163" s="239">
        <v>22207.98</v>
      </c>
      <c r="M163" s="237"/>
      <c r="N163" s="241">
        <v>804150.84</v>
      </c>
      <c r="EW163" s="223"/>
      <c r="EX163" s="232"/>
      <c r="EY163" s="232"/>
      <c r="EZ163" s="232"/>
      <c r="FB163" s="242" t="s">
        <v>307</v>
      </c>
      <c r="FD163" s="232"/>
      <c r="FE163" s="232"/>
      <c r="FG163" s="232"/>
    </row>
    <row r="164" spans="1:163" s="167" customFormat="1" ht="14.4" x14ac:dyDescent="0.3">
      <c r="A164" s="243"/>
      <c r="B164" s="234" t="s">
        <v>308</v>
      </c>
      <c r="C164" s="235" t="s">
        <v>309</v>
      </c>
      <c r="D164" s="235"/>
      <c r="E164" s="235"/>
      <c r="F164" s="236" t="s">
        <v>218</v>
      </c>
      <c r="G164" s="252">
        <v>69</v>
      </c>
      <c r="H164" s="237"/>
      <c r="I164" s="252">
        <v>69</v>
      </c>
      <c r="J164" s="245"/>
      <c r="K164" s="237"/>
      <c r="L164" s="239">
        <v>13930.46</v>
      </c>
      <c r="M164" s="237"/>
      <c r="N164" s="241">
        <v>504421.89</v>
      </c>
      <c r="EW164" s="223"/>
      <c r="EX164" s="232"/>
      <c r="EY164" s="232"/>
      <c r="EZ164" s="232"/>
      <c r="FB164" s="242" t="s">
        <v>309</v>
      </c>
      <c r="FD164" s="232"/>
      <c r="FE164" s="232"/>
      <c r="FG164" s="232"/>
    </row>
    <row r="165" spans="1:163" s="167" customFormat="1" ht="14.4" x14ac:dyDescent="0.3">
      <c r="A165" s="253"/>
      <c r="B165" s="254"/>
      <c r="C165" s="226" t="s">
        <v>221</v>
      </c>
      <c r="D165" s="226"/>
      <c r="E165" s="226"/>
      <c r="F165" s="227"/>
      <c r="G165" s="228"/>
      <c r="H165" s="228"/>
      <c r="I165" s="228"/>
      <c r="J165" s="230"/>
      <c r="K165" s="228"/>
      <c r="L165" s="255">
        <v>69402.44</v>
      </c>
      <c r="M165" s="249"/>
      <c r="N165" s="256">
        <v>2190319.35</v>
      </c>
      <c r="EW165" s="223"/>
      <c r="EX165" s="232"/>
      <c r="EY165" s="232"/>
      <c r="EZ165" s="232"/>
      <c r="FD165" s="232" t="s">
        <v>221</v>
      </c>
      <c r="FE165" s="232"/>
      <c r="FG165" s="232"/>
    </row>
    <row r="166" spans="1:163" s="167" customFormat="1" ht="31.8" x14ac:dyDescent="0.3">
      <c r="A166" s="224" t="s">
        <v>314</v>
      </c>
      <c r="B166" s="225" t="s">
        <v>315</v>
      </c>
      <c r="C166" s="226" t="s">
        <v>316</v>
      </c>
      <c r="D166" s="226"/>
      <c r="E166" s="226"/>
      <c r="F166" s="227" t="s">
        <v>317</v>
      </c>
      <c r="G166" s="228">
        <v>0.54</v>
      </c>
      <c r="H166" s="229">
        <v>1</v>
      </c>
      <c r="I166" s="265">
        <v>0.54</v>
      </c>
      <c r="J166" s="230"/>
      <c r="K166" s="228"/>
      <c r="L166" s="230"/>
      <c r="M166" s="228"/>
      <c r="N166" s="231"/>
      <c r="EW166" s="223"/>
      <c r="EX166" s="232" t="s">
        <v>316</v>
      </c>
      <c r="EY166" s="232" t="s">
        <v>153</v>
      </c>
      <c r="EZ166" s="232" t="s">
        <v>153</v>
      </c>
      <c r="FD166" s="232"/>
      <c r="FE166" s="232"/>
      <c r="FG166" s="232"/>
    </row>
    <row r="167" spans="1:163" s="167" customFormat="1" ht="14.4" x14ac:dyDescent="0.3">
      <c r="A167" s="233"/>
      <c r="B167" s="234" t="s">
        <v>164</v>
      </c>
      <c r="C167" s="235" t="s">
        <v>205</v>
      </c>
      <c r="D167" s="235"/>
      <c r="E167" s="235"/>
      <c r="F167" s="236"/>
      <c r="G167" s="237"/>
      <c r="H167" s="237"/>
      <c r="I167" s="237"/>
      <c r="J167" s="238">
        <v>730.95</v>
      </c>
      <c r="K167" s="237"/>
      <c r="L167" s="238">
        <v>394.71</v>
      </c>
      <c r="M167" s="240">
        <v>36.21</v>
      </c>
      <c r="N167" s="241">
        <v>14292.45</v>
      </c>
      <c r="EW167" s="223"/>
      <c r="EX167" s="232"/>
      <c r="EY167" s="232"/>
      <c r="EZ167" s="232"/>
      <c r="FA167" s="242" t="s">
        <v>205</v>
      </c>
      <c r="FD167" s="232"/>
      <c r="FE167" s="232"/>
      <c r="FG167" s="232"/>
    </row>
    <row r="168" spans="1:163" s="167" customFormat="1" ht="14.4" x14ac:dyDescent="0.3">
      <c r="A168" s="233"/>
      <c r="B168" s="234" t="s">
        <v>206</v>
      </c>
      <c r="C168" s="235" t="s">
        <v>207</v>
      </c>
      <c r="D168" s="235"/>
      <c r="E168" s="235"/>
      <c r="F168" s="236"/>
      <c r="G168" s="237"/>
      <c r="H168" s="237"/>
      <c r="I168" s="237"/>
      <c r="J168" s="239">
        <v>3309.83</v>
      </c>
      <c r="K168" s="237"/>
      <c r="L168" s="239">
        <v>1787.31</v>
      </c>
      <c r="M168" s="240">
        <v>14.31</v>
      </c>
      <c r="N168" s="241">
        <v>25576.41</v>
      </c>
      <c r="EW168" s="223"/>
      <c r="EX168" s="232"/>
      <c r="EY168" s="232"/>
      <c r="EZ168" s="232"/>
      <c r="FA168" s="242" t="s">
        <v>207</v>
      </c>
      <c r="FD168" s="232"/>
      <c r="FE168" s="232"/>
      <c r="FG168" s="232"/>
    </row>
    <row r="169" spans="1:163" s="167" customFormat="1" ht="14.4" x14ac:dyDescent="0.3">
      <c r="A169" s="233"/>
      <c r="B169" s="234" t="s">
        <v>201</v>
      </c>
      <c r="C169" s="235" t="s">
        <v>208</v>
      </c>
      <c r="D169" s="235"/>
      <c r="E169" s="235"/>
      <c r="F169" s="236"/>
      <c r="G169" s="237"/>
      <c r="H169" s="237"/>
      <c r="I169" s="237"/>
      <c r="J169" s="238">
        <v>446.48</v>
      </c>
      <c r="K169" s="237"/>
      <c r="L169" s="238">
        <v>241.1</v>
      </c>
      <c r="M169" s="240">
        <v>36.21</v>
      </c>
      <c r="N169" s="241">
        <v>8730.23</v>
      </c>
      <c r="EW169" s="223"/>
      <c r="EX169" s="232"/>
      <c r="EY169" s="232"/>
      <c r="EZ169" s="232"/>
      <c r="FA169" s="242" t="s">
        <v>208</v>
      </c>
      <c r="FD169" s="232"/>
      <c r="FE169" s="232"/>
      <c r="FG169" s="232"/>
    </row>
    <row r="170" spans="1:163" s="167" customFormat="1" ht="14.4" x14ac:dyDescent="0.3">
      <c r="A170" s="243"/>
      <c r="B170" s="234"/>
      <c r="C170" s="235" t="s">
        <v>211</v>
      </c>
      <c r="D170" s="235"/>
      <c r="E170" s="235"/>
      <c r="F170" s="236" t="s">
        <v>212</v>
      </c>
      <c r="G170" s="244">
        <v>82.5</v>
      </c>
      <c r="H170" s="237"/>
      <c r="I170" s="240">
        <v>44.55</v>
      </c>
      <c r="J170" s="245"/>
      <c r="K170" s="237"/>
      <c r="L170" s="245"/>
      <c r="M170" s="237"/>
      <c r="N170" s="246"/>
      <c r="EW170" s="223"/>
      <c r="EX170" s="232"/>
      <c r="EY170" s="232"/>
      <c r="EZ170" s="232"/>
      <c r="FB170" s="242" t="s">
        <v>211</v>
      </c>
      <c r="FD170" s="232"/>
      <c r="FE170" s="232"/>
      <c r="FG170" s="232"/>
    </row>
    <row r="171" spans="1:163" s="167" customFormat="1" ht="14.4" x14ac:dyDescent="0.3">
      <c r="A171" s="243"/>
      <c r="B171" s="234"/>
      <c r="C171" s="235" t="s">
        <v>213</v>
      </c>
      <c r="D171" s="235"/>
      <c r="E171" s="235"/>
      <c r="F171" s="236" t="s">
        <v>212</v>
      </c>
      <c r="G171" s="240">
        <v>34.17</v>
      </c>
      <c r="H171" s="237"/>
      <c r="I171" s="266">
        <v>18.451799999999999</v>
      </c>
      <c r="J171" s="245"/>
      <c r="K171" s="237"/>
      <c r="L171" s="245"/>
      <c r="M171" s="237"/>
      <c r="N171" s="246"/>
      <c r="EW171" s="223"/>
      <c r="EX171" s="232"/>
      <c r="EY171" s="232"/>
      <c r="EZ171" s="232"/>
      <c r="FB171" s="242" t="s">
        <v>213</v>
      </c>
      <c r="FD171" s="232"/>
      <c r="FE171" s="232"/>
      <c r="FG171" s="232"/>
    </row>
    <row r="172" spans="1:163" s="167" customFormat="1" ht="14.4" x14ac:dyDescent="0.3">
      <c r="A172" s="233"/>
      <c r="B172" s="234"/>
      <c r="C172" s="247" t="s">
        <v>214</v>
      </c>
      <c r="D172" s="247"/>
      <c r="E172" s="247"/>
      <c r="F172" s="248"/>
      <c r="G172" s="249"/>
      <c r="H172" s="249"/>
      <c r="I172" s="249"/>
      <c r="J172" s="250">
        <v>4040.78</v>
      </c>
      <c r="K172" s="249"/>
      <c r="L172" s="250">
        <v>2182.02</v>
      </c>
      <c r="M172" s="249"/>
      <c r="N172" s="251">
        <v>39868.86</v>
      </c>
      <c r="EW172" s="223"/>
      <c r="EX172" s="232"/>
      <c r="EY172" s="232"/>
      <c r="EZ172" s="232"/>
      <c r="FC172" s="242" t="s">
        <v>214</v>
      </c>
      <c r="FD172" s="232"/>
      <c r="FE172" s="232"/>
      <c r="FG172" s="232"/>
    </row>
    <row r="173" spans="1:163" s="167" customFormat="1" ht="14.4" x14ac:dyDescent="0.3">
      <c r="A173" s="243"/>
      <c r="B173" s="234"/>
      <c r="C173" s="235" t="s">
        <v>215</v>
      </c>
      <c r="D173" s="235"/>
      <c r="E173" s="235"/>
      <c r="F173" s="236"/>
      <c r="G173" s="237"/>
      <c r="H173" s="237"/>
      <c r="I173" s="237"/>
      <c r="J173" s="245"/>
      <c r="K173" s="237"/>
      <c r="L173" s="238">
        <v>635.80999999999995</v>
      </c>
      <c r="M173" s="237"/>
      <c r="N173" s="241">
        <v>23022.68</v>
      </c>
      <c r="EW173" s="223"/>
      <c r="EX173" s="232"/>
      <c r="EY173" s="232"/>
      <c r="EZ173" s="232"/>
      <c r="FB173" s="242" t="s">
        <v>215</v>
      </c>
      <c r="FD173" s="232"/>
      <c r="FE173" s="232"/>
      <c r="FG173" s="232"/>
    </row>
    <row r="174" spans="1:163" s="167" customFormat="1" ht="21.6" x14ac:dyDescent="0.3">
      <c r="A174" s="243"/>
      <c r="B174" s="234" t="s">
        <v>318</v>
      </c>
      <c r="C174" s="235" t="s">
        <v>319</v>
      </c>
      <c r="D174" s="235"/>
      <c r="E174" s="235"/>
      <c r="F174" s="236" t="s">
        <v>218</v>
      </c>
      <c r="G174" s="252">
        <v>110</v>
      </c>
      <c r="H174" s="237"/>
      <c r="I174" s="252">
        <v>110</v>
      </c>
      <c r="J174" s="245"/>
      <c r="K174" s="237"/>
      <c r="L174" s="238">
        <v>699.39</v>
      </c>
      <c r="M174" s="237"/>
      <c r="N174" s="241">
        <v>25324.95</v>
      </c>
      <c r="EW174" s="223"/>
      <c r="EX174" s="232"/>
      <c r="EY174" s="232"/>
      <c r="EZ174" s="232"/>
      <c r="FB174" s="242" t="s">
        <v>319</v>
      </c>
      <c r="FD174" s="232"/>
      <c r="FE174" s="232"/>
      <c r="FG174" s="232"/>
    </row>
    <row r="175" spans="1:163" s="167" customFormat="1" ht="21.6" x14ac:dyDescent="0.3">
      <c r="A175" s="243"/>
      <c r="B175" s="234" t="s">
        <v>320</v>
      </c>
      <c r="C175" s="235" t="s">
        <v>321</v>
      </c>
      <c r="D175" s="235"/>
      <c r="E175" s="235"/>
      <c r="F175" s="236" t="s">
        <v>218</v>
      </c>
      <c r="G175" s="252">
        <v>73</v>
      </c>
      <c r="H175" s="237"/>
      <c r="I175" s="252">
        <v>73</v>
      </c>
      <c r="J175" s="245"/>
      <c r="K175" s="237"/>
      <c r="L175" s="238">
        <v>464.14</v>
      </c>
      <c r="M175" s="237"/>
      <c r="N175" s="241">
        <v>16806.560000000001</v>
      </c>
      <c r="EW175" s="223"/>
      <c r="EX175" s="232"/>
      <c r="EY175" s="232"/>
      <c r="EZ175" s="232"/>
      <c r="FB175" s="242" t="s">
        <v>321</v>
      </c>
      <c r="FD175" s="232"/>
      <c r="FE175" s="232"/>
      <c r="FG175" s="232"/>
    </row>
    <row r="176" spans="1:163" s="167" customFormat="1" ht="14.4" x14ac:dyDescent="0.3">
      <c r="A176" s="253"/>
      <c r="B176" s="254"/>
      <c r="C176" s="226" t="s">
        <v>221</v>
      </c>
      <c r="D176" s="226"/>
      <c r="E176" s="226"/>
      <c r="F176" s="227"/>
      <c r="G176" s="228"/>
      <c r="H176" s="228"/>
      <c r="I176" s="228"/>
      <c r="J176" s="230"/>
      <c r="K176" s="228"/>
      <c r="L176" s="255">
        <v>3345.55</v>
      </c>
      <c r="M176" s="249"/>
      <c r="N176" s="256">
        <v>82000.37</v>
      </c>
      <c r="EW176" s="223"/>
      <c r="EX176" s="232"/>
      <c r="EY176" s="232"/>
      <c r="EZ176" s="232"/>
      <c r="FD176" s="232" t="s">
        <v>221</v>
      </c>
      <c r="FE176" s="232"/>
      <c r="FG176" s="232"/>
    </row>
    <row r="177" spans="1:163" s="167" customFormat="1" ht="52.2" x14ac:dyDescent="0.3">
      <c r="A177" s="224" t="s">
        <v>322</v>
      </c>
      <c r="B177" s="225" t="s">
        <v>323</v>
      </c>
      <c r="C177" s="226" t="s">
        <v>324</v>
      </c>
      <c r="D177" s="226"/>
      <c r="E177" s="226"/>
      <c r="F177" s="227" t="s">
        <v>325</v>
      </c>
      <c r="G177" s="228">
        <v>3.2543099999999998</v>
      </c>
      <c r="H177" s="229">
        <v>1</v>
      </c>
      <c r="I177" s="291">
        <v>3.2543099999999998</v>
      </c>
      <c r="J177" s="230"/>
      <c r="K177" s="228"/>
      <c r="L177" s="230"/>
      <c r="M177" s="228"/>
      <c r="N177" s="231"/>
      <c r="EW177" s="223"/>
      <c r="EX177" s="232" t="s">
        <v>324</v>
      </c>
      <c r="EY177" s="232" t="s">
        <v>153</v>
      </c>
      <c r="EZ177" s="232" t="s">
        <v>153</v>
      </c>
      <c r="FD177" s="232"/>
      <c r="FE177" s="232"/>
      <c r="FG177" s="232"/>
    </row>
    <row r="178" spans="1:163" s="167" customFormat="1" ht="14.4" x14ac:dyDescent="0.3">
      <c r="A178" s="233"/>
      <c r="B178" s="234" t="s">
        <v>164</v>
      </c>
      <c r="C178" s="235" t="s">
        <v>205</v>
      </c>
      <c r="D178" s="235"/>
      <c r="E178" s="235"/>
      <c r="F178" s="236"/>
      <c r="G178" s="237"/>
      <c r="H178" s="237"/>
      <c r="I178" s="237"/>
      <c r="J178" s="239">
        <v>1823.6</v>
      </c>
      <c r="K178" s="237"/>
      <c r="L178" s="239">
        <v>5934.56</v>
      </c>
      <c r="M178" s="240">
        <v>36.21</v>
      </c>
      <c r="N178" s="241">
        <v>214890.42</v>
      </c>
      <c r="EW178" s="223"/>
      <c r="EX178" s="232"/>
      <c r="EY178" s="232"/>
      <c r="EZ178" s="232"/>
      <c r="FA178" s="242" t="s">
        <v>205</v>
      </c>
      <c r="FD178" s="232"/>
      <c r="FE178" s="232"/>
      <c r="FG178" s="232"/>
    </row>
    <row r="179" spans="1:163" s="167" customFormat="1" ht="14.4" x14ac:dyDescent="0.3">
      <c r="A179" s="233"/>
      <c r="B179" s="234" t="s">
        <v>206</v>
      </c>
      <c r="C179" s="235" t="s">
        <v>207</v>
      </c>
      <c r="D179" s="235"/>
      <c r="E179" s="235"/>
      <c r="F179" s="236"/>
      <c r="G179" s="237"/>
      <c r="H179" s="237"/>
      <c r="I179" s="237"/>
      <c r="J179" s="239">
        <v>3066.27</v>
      </c>
      <c r="K179" s="237"/>
      <c r="L179" s="239">
        <v>9978.59</v>
      </c>
      <c r="M179" s="240">
        <v>14.31</v>
      </c>
      <c r="N179" s="241">
        <v>142793.62</v>
      </c>
      <c r="EW179" s="223"/>
      <c r="EX179" s="232"/>
      <c r="EY179" s="232"/>
      <c r="EZ179" s="232"/>
      <c r="FA179" s="242" t="s">
        <v>207</v>
      </c>
      <c r="FD179" s="232"/>
      <c r="FE179" s="232"/>
      <c r="FG179" s="232"/>
    </row>
    <row r="180" spans="1:163" s="167" customFormat="1" ht="14.4" x14ac:dyDescent="0.3">
      <c r="A180" s="233"/>
      <c r="B180" s="234" t="s">
        <v>201</v>
      </c>
      <c r="C180" s="235" t="s">
        <v>208</v>
      </c>
      <c r="D180" s="235"/>
      <c r="E180" s="235"/>
      <c r="F180" s="236"/>
      <c r="G180" s="237"/>
      <c r="H180" s="237"/>
      <c r="I180" s="237"/>
      <c r="J180" s="238">
        <v>42.73</v>
      </c>
      <c r="K180" s="237"/>
      <c r="L180" s="238">
        <v>139.06</v>
      </c>
      <c r="M180" s="240">
        <v>36.21</v>
      </c>
      <c r="N180" s="241">
        <v>5035.3599999999997</v>
      </c>
      <c r="EW180" s="223"/>
      <c r="EX180" s="232"/>
      <c r="EY180" s="232"/>
      <c r="EZ180" s="232"/>
      <c r="FA180" s="242" t="s">
        <v>208</v>
      </c>
      <c r="FD180" s="232"/>
      <c r="FE180" s="232"/>
      <c r="FG180" s="232"/>
    </row>
    <row r="181" spans="1:163" s="167" customFormat="1" ht="14.4" x14ac:dyDescent="0.3">
      <c r="A181" s="233"/>
      <c r="B181" s="234" t="s">
        <v>209</v>
      </c>
      <c r="C181" s="235" t="s">
        <v>210</v>
      </c>
      <c r="D181" s="235"/>
      <c r="E181" s="235"/>
      <c r="F181" s="236"/>
      <c r="G181" s="237"/>
      <c r="H181" s="237"/>
      <c r="I181" s="237"/>
      <c r="J181" s="238">
        <v>509.95</v>
      </c>
      <c r="K181" s="237"/>
      <c r="L181" s="239">
        <v>1659.54</v>
      </c>
      <c r="M181" s="240">
        <v>9.26</v>
      </c>
      <c r="N181" s="241">
        <v>15367.34</v>
      </c>
      <c r="EW181" s="223"/>
      <c r="EX181" s="232"/>
      <c r="EY181" s="232"/>
      <c r="EZ181" s="232"/>
      <c r="FA181" s="242" t="s">
        <v>210</v>
      </c>
      <c r="FD181" s="232"/>
      <c r="FE181" s="232"/>
      <c r="FG181" s="232"/>
    </row>
    <row r="182" spans="1:163" s="167" customFormat="1" ht="14.4" x14ac:dyDescent="0.3">
      <c r="A182" s="243"/>
      <c r="B182" s="234"/>
      <c r="C182" s="235" t="s">
        <v>211</v>
      </c>
      <c r="D182" s="235"/>
      <c r="E182" s="235"/>
      <c r="F182" s="236" t="s">
        <v>212</v>
      </c>
      <c r="G182" s="252">
        <v>194</v>
      </c>
      <c r="H182" s="237"/>
      <c r="I182" s="290">
        <v>631.33614</v>
      </c>
      <c r="J182" s="245"/>
      <c r="K182" s="237"/>
      <c r="L182" s="245"/>
      <c r="M182" s="237"/>
      <c r="N182" s="246"/>
      <c r="EW182" s="223"/>
      <c r="EX182" s="232"/>
      <c r="EY182" s="232"/>
      <c r="EZ182" s="232"/>
      <c r="FB182" s="242" t="s">
        <v>211</v>
      </c>
      <c r="FD182" s="232"/>
      <c r="FE182" s="232"/>
      <c r="FG182" s="232"/>
    </row>
    <row r="183" spans="1:163" s="167" customFormat="1" ht="14.4" x14ac:dyDescent="0.3">
      <c r="A183" s="243"/>
      <c r="B183" s="234"/>
      <c r="C183" s="235" t="s">
        <v>213</v>
      </c>
      <c r="D183" s="235"/>
      <c r="E183" s="235"/>
      <c r="F183" s="236" t="s">
        <v>212</v>
      </c>
      <c r="G183" s="252">
        <v>4</v>
      </c>
      <c r="H183" s="237"/>
      <c r="I183" s="290">
        <v>13.017239999999999</v>
      </c>
      <c r="J183" s="245"/>
      <c r="K183" s="237"/>
      <c r="L183" s="245"/>
      <c r="M183" s="237"/>
      <c r="N183" s="246"/>
      <c r="EW183" s="223"/>
      <c r="EX183" s="232"/>
      <c r="EY183" s="232"/>
      <c r="EZ183" s="232"/>
      <c r="FB183" s="242" t="s">
        <v>213</v>
      </c>
      <c r="FD183" s="232"/>
      <c r="FE183" s="232"/>
      <c r="FG183" s="232"/>
    </row>
    <row r="184" spans="1:163" s="167" customFormat="1" ht="14.4" x14ac:dyDescent="0.3">
      <c r="A184" s="233"/>
      <c r="B184" s="234"/>
      <c r="C184" s="247" t="s">
        <v>214</v>
      </c>
      <c r="D184" s="247"/>
      <c r="E184" s="247"/>
      <c r="F184" s="248"/>
      <c r="G184" s="249"/>
      <c r="H184" s="249"/>
      <c r="I184" s="249"/>
      <c r="J184" s="250">
        <v>5399.82</v>
      </c>
      <c r="K184" s="249"/>
      <c r="L184" s="250">
        <v>17572.689999999999</v>
      </c>
      <c r="M184" s="249"/>
      <c r="N184" s="251">
        <v>373051.38</v>
      </c>
      <c r="EW184" s="223"/>
      <c r="EX184" s="232"/>
      <c r="EY184" s="232"/>
      <c r="EZ184" s="232"/>
      <c r="FC184" s="242" t="s">
        <v>214</v>
      </c>
      <c r="FD184" s="232"/>
      <c r="FE184" s="232"/>
      <c r="FG184" s="232"/>
    </row>
    <row r="185" spans="1:163" s="167" customFormat="1" ht="14.4" x14ac:dyDescent="0.3">
      <c r="A185" s="243"/>
      <c r="B185" s="234"/>
      <c r="C185" s="235" t="s">
        <v>215</v>
      </c>
      <c r="D185" s="235"/>
      <c r="E185" s="235"/>
      <c r="F185" s="236"/>
      <c r="G185" s="237"/>
      <c r="H185" s="237"/>
      <c r="I185" s="237"/>
      <c r="J185" s="245"/>
      <c r="K185" s="237"/>
      <c r="L185" s="239">
        <v>6073.62</v>
      </c>
      <c r="M185" s="237"/>
      <c r="N185" s="241">
        <v>219925.78</v>
      </c>
      <c r="EW185" s="223"/>
      <c r="EX185" s="232"/>
      <c r="EY185" s="232"/>
      <c r="EZ185" s="232"/>
      <c r="FB185" s="242" t="s">
        <v>215</v>
      </c>
      <c r="FD185" s="232"/>
      <c r="FE185" s="232"/>
      <c r="FG185" s="232"/>
    </row>
    <row r="186" spans="1:163" s="167" customFormat="1" ht="21.6" x14ac:dyDescent="0.3">
      <c r="A186" s="243"/>
      <c r="B186" s="234" t="s">
        <v>326</v>
      </c>
      <c r="C186" s="235" t="s">
        <v>327</v>
      </c>
      <c r="D186" s="235"/>
      <c r="E186" s="235"/>
      <c r="F186" s="236" t="s">
        <v>218</v>
      </c>
      <c r="G186" s="252">
        <v>90</v>
      </c>
      <c r="H186" s="237"/>
      <c r="I186" s="252">
        <v>90</v>
      </c>
      <c r="J186" s="245"/>
      <c r="K186" s="237"/>
      <c r="L186" s="239">
        <v>5466.26</v>
      </c>
      <c r="M186" s="237"/>
      <c r="N186" s="241">
        <v>197933.2</v>
      </c>
      <c r="EW186" s="223"/>
      <c r="EX186" s="232"/>
      <c r="EY186" s="232"/>
      <c r="EZ186" s="232"/>
      <c r="FB186" s="242" t="s">
        <v>327</v>
      </c>
      <c r="FD186" s="232"/>
      <c r="FE186" s="232"/>
      <c r="FG186" s="232"/>
    </row>
    <row r="187" spans="1:163" s="167" customFormat="1" ht="21.6" x14ac:dyDescent="0.3">
      <c r="A187" s="243"/>
      <c r="B187" s="234" t="s">
        <v>328</v>
      </c>
      <c r="C187" s="235" t="s">
        <v>329</v>
      </c>
      <c r="D187" s="235"/>
      <c r="E187" s="235"/>
      <c r="F187" s="236" t="s">
        <v>218</v>
      </c>
      <c r="G187" s="252">
        <v>45</v>
      </c>
      <c r="H187" s="237"/>
      <c r="I187" s="252">
        <v>45</v>
      </c>
      <c r="J187" s="245"/>
      <c r="K187" s="237"/>
      <c r="L187" s="239">
        <v>2733.13</v>
      </c>
      <c r="M187" s="237"/>
      <c r="N187" s="241">
        <v>98966.6</v>
      </c>
      <c r="EW187" s="223"/>
      <c r="EX187" s="232"/>
      <c r="EY187" s="232"/>
      <c r="EZ187" s="232"/>
      <c r="FB187" s="242" t="s">
        <v>329</v>
      </c>
      <c r="FD187" s="232"/>
      <c r="FE187" s="232"/>
      <c r="FG187" s="232"/>
    </row>
    <row r="188" spans="1:163" s="167" customFormat="1" ht="14.4" x14ac:dyDescent="0.3">
      <c r="A188" s="253"/>
      <c r="B188" s="254"/>
      <c r="C188" s="226" t="s">
        <v>221</v>
      </c>
      <c r="D188" s="226"/>
      <c r="E188" s="226"/>
      <c r="F188" s="227"/>
      <c r="G188" s="228"/>
      <c r="H188" s="228"/>
      <c r="I188" s="228"/>
      <c r="J188" s="230"/>
      <c r="K188" s="228"/>
      <c r="L188" s="255">
        <v>25772.080000000002</v>
      </c>
      <c r="M188" s="249"/>
      <c r="N188" s="256">
        <v>669951.18000000005</v>
      </c>
      <c r="EW188" s="223"/>
      <c r="EX188" s="232"/>
      <c r="EY188" s="232"/>
      <c r="EZ188" s="232"/>
      <c r="FD188" s="232" t="s">
        <v>221</v>
      </c>
      <c r="FE188" s="232"/>
      <c r="FG188" s="232"/>
    </row>
    <row r="189" spans="1:163" s="167" customFormat="1" ht="21.6" x14ac:dyDescent="0.3">
      <c r="A189" s="224" t="s">
        <v>330</v>
      </c>
      <c r="B189" s="225" t="s">
        <v>331</v>
      </c>
      <c r="C189" s="226" t="s">
        <v>332</v>
      </c>
      <c r="D189" s="226"/>
      <c r="E189" s="226"/>
      <c r="F189" s="227" t="s">
        <v>325</v>
      </c>
      <c r="G189" s="228">
        <v>2.7593437999999999</v>
      </c>
      <c r="H189" s="229">
        <v>1</v>
      </c>
      <c r="I189" s="292">
        <v>2.7593437999999999</v>
      </c>
      <c r="J189" s="230"/>
      <c r="K189" s="228"/>
      <c r="L189" s="230"/>
      <c r="M189" s="228"/>
      <c r="N189" s="231"/>
      <c r="EW189" s="223"/>
      <c r="EX189" s="232" t="s">
        <v>332</v>
      </c>
      <c r="EY189" s="232" t="s">
        <v>153</v>
      </c>
      <c r="EZ189" s="232" t="s">
        <v>153</v>
      </c>
      <c r="FD189" s="232"/>
      <c r="FE189" s="232"/>
      <c r="FG189" s="232"/>
    </row>
    <row r="190" spans="1:163" s="167" customFormat="1" ht="14.4" x14ac:dyDescent="0.3">
      <c r="A190" s="233"/>
      <c r="B190" s="234" t="s">
        <v>164</v>
      </c>
      <c r="C190" s="235" t="s">
        <v>205</v>
      </c>
      <c r="D190" s="235"/>
      <c r="E190" s="235"/>
      <c r="F190" s="236"/>
      <c r="G190" s="237"/>
      <c r="H190" s="237"/>
      <c r="I190" s="237"/>
      <c r="J190" s="238">
        <v>329.56</v>
      </c>
      <c r="K190" s="237"/>
      <c r="L190" s="238">
        <v>909.37</v>
      </c>
      <c r="M190" s="240">
        <v>36.21</v>
      </c>
      <c r="N190" s="241">
        <v>32928.29</v>
      </c>
      <c r="EW190" s="223"/>
      <c r="EX190" s="232"/>
      <c r="EY190" s="232"/>
      <c r="EZ190" s="232"/>
      <c r="FA190" s="242" t="s">
        <v>205</v>
      </c>
      <c r="FD190" s="232"/>
      <c r="FE190" s="232"/>
      <c r="FG190" s="232"/>
    </row>
    <row r="191" spans="1:163" s="167" customFormat="1" ht="14.4" x14ac:dyDescent="0.3">
      <c r="A191" s="233"/>
      <c r="B191" s="234" t="s">
        <v>206</v>
      </c>
      <c r="C191" s="235" t="s">
        <v>207</v>
      </c>
      <c r="D191" s="235"/>
      <c r="E191" s="235"/>
      <c r="F191" s="236"/>
      <c r="G191" s="237"/>
      <c r="H191" s="237"/>
      <c r="I191" s="237"/>
      <c r="J191" s="238">
        <v>581.74</v>
      </c>
      <c r="K191" s="237"/>
      <c r="L191" s="239">
        <v>1605.22</v>
      </c>
      <c r="M191" s="240">
        <v>14.31</v>
      </c>
      <c r="N191" s="241">
        <v>22970.7</v>
      </c>
      <c r="EW191" s="223"/>
      <c r="EX191" s="232"/>
      <c r="EY191" s="232"/>
      <c r="EZ191" s="232"/>
      <c r="FA191" s="242" t="s">
        <v>207</v>
      </c>
      <c r="FD191" s="232"/>
      <c r="FE191" s="232"/>
      <c r="FG191" s="232"/>
    </row>
    <row r="192" spans="1:163" s="167" customFormat="1" ht="14.4" x14ac:dyDescent="0.3">
      <c r="A192" s="233"/>
      <c r="B192" s="234" t="s">
        <v>201</v>
      </c>
      <c r="C192" s="235" t="s">
        <v>208</v>
      </c>
      <c r="D192" s="235"/>
      <c r="E192" s="235"/>
      <c r="F192" s="236"/>
      <c r="G192" s="237"/>
      <c r="H192" s="237"/>
      <c r="I192" s="237"/>
      <c r="J192" s="238">
        <v>59.5</v>
      </c>
      <c r="K192" s="237"/>
      <c r="L192" s="238">
        <v>164.18</v>
      </c>
      <c r="M192" s="240">
        <v>36.21</v>
      </c>
      <c r="N192" s="241">
        <v>5944.96</v>
      </c>
      <c r="EW192" s="223"/>
      <c r="EX192" s="232"/>
      <c r="EY192" s="232"/>
      <c r="EZ192" s="232"/>
      <c r="FA192" s="242" t="s">
        <v>208</v>
      </c>
      <c r="FD192" s="232"/>
      <c r="FE192" s="232"/>
      <c r="FG192" s="232"/>
    </row>
    <row r="193" spans="1:163" s="167" customFormat="1" ht="14.4" x14ac:dyDescent="0.3">
      <c r="A193" s="233"/>
      <c r="B193" s="234" t="s">
        <v>209</v>
      </c>
      <c r="C193" s="235" t="s">
        <v>210</v>
      </c>
      <c r="D193" s="235"/>
      <c r="E193" s="235"/>
      <c r="F193" s="236"/>
      <c r="G193" s="237"/>
      <c r="H193" s="237"/>
      <c r="I193" s="237"/>
      <c r="J193" s="238">
        <v>88.49</v>
      </c>
      <c r="K193" s="237"/>
      <c r="L193" s="238">
        <v>244.17</v>
      </c>
      <c r="M193" s="240">
        <v>9.26</v>
      </c>
      <c r="N193" s="241">
        <v>2261.0100000000002</v>
      </c>
      <c r="EW193" s="223"/>
      <c r="EX193" s="232"/>
      <c r="EY193" s="232"/>
      <c r="EZ193" s="232"/>
      <c r="FA193" s="242" t="s">
        <v>210</v>
      </c>
      <c r="FD193" s="232"/>
      <c r="FE193" s="232"/>
      <c r="FG193" s="232"/>
    </row>
    <row r="194" spans="1:163" s="167" customFormat="1" ht="14.4" x14ac:dyDescent="0.3">
      <c r="A194" s="243"/>
      <c r="B194" s="234"/>
      <c r="C194" s="235" t="s">
        <v>211</v>
      </c>
      <c r="D194" s="235"/>
      <c r="E194" s="235"/>
      <c r="F194" s="236" t="s">
        <v>212</v>
      </c>
      <c r="G194" s="244">
        <v>35.9</v>
      </c>
      <c r="H194" s="237"/>
      <c r="I194" s="293">
        <v>99.060442399999999</v>
      </c>
      <c r="J194" s="245"/>
      <c r="K194" s="237"/>
      <c r="L194" s="245"/>
      <c r="M194" s="237"/>
      <c r="N194" s="246"/>
      <c r="EW194" s="223"/>
      <c r="EX194" s="232"/>
      <c r="EY194" s="232"/>
      <c r="EZ194" s="232"/>
      <c r="FB194" s="242" t="s">
        <v>211</v>
      </c>
      <c r="FD194" s="232"/>
      <c r="FE194" s="232"/>
      <c r="FG194" s="232"/>
    </row>
    <row r="195" spans="1:163" s="167" customFormat="1" ht="14.4" x14ac:dyDescent="0.3">
      <c r="A195" s="243"/>
      <c r="B195" s="234"/>
      <c r="C195" s="235" t="s">
        <v>213</v>
      </c>
      <c r="D195" s="235"/>
      <c r="E195" s="235"/>
      <c r="F195" s="236" t="s">
        <v>212</v>
      </c>
      <c r="G195" s="240">
        <v>4.42</v>
      </c>
      <c r="H195" s="237"/>
      <c r="I195" s="293">
        <v>12.1962996</v>
      </c>
      <c r="J195" s="245"/>
      <c r="K195" s="237"/>
      <c r="L195" s="245"/>
      <c r="M195" s="237"/>
      <c r="N195" s="246"/>
      <c r="EW195" s="223"/>
      <c r="EX195" s="232"/>
      <c r="EY195" s="232"/>
      <c r="EZ195" s="232"/>
      <c r="FB195" s="242" t="s">
        <v>213</v>
      </c>
      <c r="FD195" s="232"/>
      <c r="FE195" s="232"/>
      <c r="FG195" s="232"/>
    </row>
    <row r="196" spans="1:163" s="167" customFormat="1" ht="14.4" x14ac:dyDescent="0.3">
      <c r="A196" s="233"/>
      <c r="B196" s="234"/>
      <c r="C196" s="247" t="s">
        <v>214</v>
      </c>
      <c r="D196" s="247"/>
      <c r="E196" s="247"/>
      <c r="F196" s="248"/>
      <c r="G196" s="249"/>
      <c r="H196" s="249"/>
      <c r="I196" s="249"/>
      <c r="J196" s="257">
        <v>999.79</v>
      </c>
      <c r="K196" s="249"/>
      <c r="L196" s="250">
        <v>2758.76</v>
      </c>
      <c r="M196" s="249"/>
      <c r="N196" s="251">
        <v>58160</v>
      </c>
      <c r="EW196" s="223"/>
      <c r="EX196" s="232"/>
      <c r="EY196" s="232"/>
      <c r="EZ196" s="232"/>
      <c r="FC196" s="242" t="s">
        <v>214</v>
      </c>
      <c r="FD196" s="232"/>
      <c r="FE196" s="232"/>
      <c r="FG196" s="232"/>
    </row>
    <row r="197" spans="1:163" s="167" customFormat="1" ht="14.4" x14ac:dyDescent="0.3">
      <c r="A197" s="243"/>
      <c r="B197" s="234"/>
      <c r="C197" s="235" t="s">
        <v>215</v>
      </c>
      <c r="D197" s="235"/>
      <c r="E197" s="235"/>
      <c r="F197" s="236"/>
      <c r="G197" s="237"/>
      <c r="H197" s="237"/>
      <c r="I197" s="237"/>
      <c r="J197" s="245"/>
      <c r="K197" s="237"/>
      <c r="L197" s="239">
        <v>1073.55</v>
      </c>
      <c r="M197" s="237"/>
      <c r="N197" s="241">
        <v>38873.25</v>
      </c>
      <c r="EW197" s="223"/>
      <c r="EX197" s="232"/>
      <c r="EY197" s="232"/>
      <c r="EZ197" s="232"/>
      <c r="FB197" s="242" t="s">
        <v>215</v>
      </c>
      <c r="FD197" s="232"/>
      <c r="FE197" s="232"/>
      <c r="FG197" s="232"/>
    </row>
    <row r="198" spans="1:163" s="167" customFormat="1" ht="14.4" x14ac:dyDescent="0.3">
      <c r="A198" s="243"/>
      <c r="B198" s="234" t="s">
        <v>333</v>
      </c>
      <c r="C198" s="235" t="s">
        <v>334</v>
      </c>
      <c r="D198" s="235"/>
      <c r="E198" s="235"/>
      <c r="F198" s="236" t="s">
        <v>218</v>
      </c>
      <c r="G198" s="252">
        <v>93</v>
      </c>
      <c r="H198" s="237"/>
      <c r="I198" s="252">
        <v>93</v>
      </c>
      <c r="J198" s="245"/>
      <c r="K198" s="237"/>
      <c r="L198" s="238">
        <v>998.4</v>
      </c>
      <c r="M198" s="237"/>
      <c r="N198" s="241">
        <v>36152.120000000003</v>
      </c>
      <c r="EW198" s="223"/>
      <c r="EX198" s="232"/>
      <c r="EY198" s="232"/>
      <c r="EZ198" s="232"/>
      <c r="FB198" s="242" t="s">
        <v>334</v>
      </c>
      <c r="FD198" s="232"/>
      <c r="FE198" s="232"/>
      <c r="FG198" s="232"/>
    </row>
    <row r="199" spans="1:163" s="167" customFormat="1" ht="14.4" x14ac:dyDescent="0.3">
      <c r="A199" s="243"/>
      <c r="B199" s="234" t="s">
        <v>335</v>
      </c>
      <c r="C199" s="235" t="s">
        <v>336</v>
      </c>
      <c r="D199" s="235"/>
      <c r="E199" s="235"/>
      <c r="F199" s="236" t="s">
        <v>218</v>
      </c>
      <c r="G199" s="252">
        <v>62</v>
      </c>
      <c r="H199" s="237"/>
      <c r="I199" s="252">
        <v>62</v>
      </c>
      <c r="J199" s="245"/>
      <c r="K199" s="237"/>
      <c r="L199" s="238">
        <v>665.6</v>
      </c>
      <c r="M199" s="237"/>
      <c r="N199" s="241">
        <v>24101.42</v>
      </c>
      <c r="EW199" s="223"/>
      <c r="EX199" s="232"/>
      <c r="EY199" s="232"/>
      <c r="EZ199" s="232"/>
      <c r="FB199" s="242" t="s">
        <v>336</v>
      </c>
      <c r="FD199" s="232"/>
      <c r="FE199" s="232"/>
      <c r="FG199" s="232"/>
    </row>
    <row r="200" spans="1:163" s="167" customFormat="1" ht="14.4" x14ac:dyDescent="0.3">
      <c r="A200" s="253"/>
      <c r="B200" s="254"/>
      <c r="C200" s="226" t="s">
        <v>221</v>
      </c>
      <c r="D200" s="226"/>
      <c r="E200" s="226"/>
      <c r="F200" s="227"/>
      <c r="G200" s="228"/>
      <c r="H200" s="228"/>
      <c r="I200" s="228"/>
      <c r="J200" s="230"/>
      <c r="K200" s="228"/>
      <c r="L200" s="255">
        <v>4422.76</v>
      </c>
      <c r="M200" s="249"/>
      <c r="N200" s="256">
        <v>118413.54</v>
      </c>
      <c r="EW200" s="223"/>
      <c r="EX200" s="232"/>
      <c r="EY200" s="232"/>
      <c r="EZ200" s="232"/>
      <c r="FD200" s="232" t="s">
        <v>221</v>
      </c>
      <c r="FE200" s="232"/>
      <c r="FG200" s="232"/>
    </row>
    <row r="201" spans="1:163" s="167" customFormat="1" ht="42" x14ac:dyDescent="0.3">
      <c r="A201" s="224" t="s">
        <v>337</v>
      </c>
      <c r="B201" s="225" t="s">
        <v>338</v>
      </c>
      <c r="C201" s="226" t="s">
        <v>339</v>
      </c>
      <c r="D201" s="226"/>
      <c r="E201" s="226"/>
      <c r="F201" s="227" t="s">
        <v>325</v>
      </c>
      <c r="G201" s="228">
        <v>1</v>
      </c>
      <c r="H201" s="229">
        <v>1</v>
      </c>
      <c r="I201" s="229">
        <v>1</v>
      </c>
      <c r="J201" s="230"/>
      <c r="K201" s="228"/>
      <c r="L201" s="230"/>
      <c r="M201" s="228"/>
      <c r="N201" s="231"/>
      <c r="EW201" s="223"/>
      <c r="EX201" s="232" t="s">
        <v>339</v>
      </c>
      <c r="EY201" s="232" t="s">
        <v>153</v>
      </c>
      <c r="EZ201" s="232" t="s">
        <v>153</v>
      </c>
      <c r="FD201" s="232"/>
      <c r="FE201" s="232"/>
      <c r="FG201" s="232"/>
    </row>
    <row r="202" spans="1:163" s="167" customFormat="1" ht="14.4" x14ac:dyDescent="0.3">
      <c r="A202" s="233"/>
      <c r="B202" s="234" t="s">
        <v>164</v>
      </c>
      <c r="C202" s="235" t="s">
        <v>205</v>
      </c>
      <c r="D202" s="235"/>
      <c r="E202" s="235"/>
      <c r="F202" s="236"/>
      <c r="G202" s="237"/>
      <c r="H202" s="237"/>
      <c r="I202" s="237"/>
      <c r="J202" s="239">
        <v>1128</v>
      </c>
      <c r="K202" s="237"/>
      <c r="L202" s="239">
        <v>1128</v>
      </c>
      <c r="M202" s="240">
        <v>36.21</v>
      </c>
      <c r="N202" s="241">
        <v>40844.879999999997</v>
      </c>
      <c r="EW202" s="223"/>
      <c r="EX202" s="232"/>
      <c r="EY202" s="232"/>
      <c r="EZ202" s="232"/>
      <c r="FA202" s="242" t="s">
        <v>205</v>
      </c>
      <c r="FD202" s="232"/>
      <c r="FE202" s="232"/>
      <c r="FG202" s="232"/>
    </row>
    <row r="203" spans="1:163" s="167" customFormat="1" ht="14.4" x14ac:dyDescent="0.3">
      <c r="A203" s="233"/>
      <c r="B203" s="234" t="s">
        <v>206</v>
      </c>
      <c r="C203" s="235" t="s">
        <v>207</v>
      </c>
      <c r="D203" s="235"/>
      <c r="E203" s="235"/>
      <c r="F203" s="236"/>
      <c r="G203" s="237"/>
      <c r="H203" s="237"/>
      <c r="I203" s="237"/>
      <c r="J203" s="238">
        <v>494.14</v>
      </c>
      <c r="K203" s="237"/>
      <c r="L203" s="238">
        <v>494.14</v>
      </c>
      <c r="M203" s="240">
        <v>14.31</v>
      </c>
      <c r="N203" s="241">
        <v>7071.14</v>
      </c>
      <c r="EW203" s="223"/>
      <c r="EX203" s="232"/>
      <c r="EY203" s="232"/>
      <c r="EZ203" s="232"/>
      <c r="FA203" s="242" t="s">
        <v>207</v>
      </c>
      <c r="FD203" s="232"/>
      <c r="FE203" s="232"/>
      <c r="FG203" s="232"/>
    </row>
    <row r="204" spans="1:163" s="167" customFormat="1" ht="14.4" x14ac:dyDescent="0.3">
      <c r="A204" s="233"/>
      <c r="B204" s="234" t="s">
        <v>201</v>
      </c>
      <c r="C204" s="235" t="s">
        <v>208</v>
      </c>
      <c r="D204" s="235"/>
      <c r="E204" s="235"/>
      <c r="F204" s="236"/>
      <c r="G204" s="237"/>
      <c r="H204" s="237"/>
      <c r="I204" s="237"/>
      <c r="J204" s="238">
        <v>32.67</v>
      </c>
      <c r="K204" s="237"/>
      <c r="L204" s="238">
        <v>32.67</v>
      </c>
      <c r="M204" s="240">
        <v>36.21</v>
      </c>
      <c r="N204" s="241">
        <v>1182.98</v>
      </c>
      <c r="EW204" s="223"/>
      <c r="EX204" s="232"/>
      <c r="EY204" s="232"/>
      <c r="EZ204" s="232"/>
      <c r="FA204" s="242" t="s">
        <v>208</v>
      </c>
      <c r="FD204" s="232"/>
      <c r="FE204" s="232"/>
      <c r="FG204" s="232"/>
    </row>
    <row r="205" spans="1:163" s="167" customFormat="1" ht="14.4" x14ac:dyDescent="0.3">
      <c r="A205" s="233"/>
      <c r="B205" s="234" t="s">
        <v>209</v>
      </c>
      <c r="C205" s="235" t="s">
        <v>210</v>
      </c>
      <c r="D205" s="235"/>
      <c r="E205" s="235"/>
      <c r="F205" s="236"/>
      <c r="G205" s="237"/>
      <c r="H205" s="237"/>
      <c r="I205" s="237"/>
      <c r="J205" s="238">
        <v>204.17</v>
      </c>
      <c r="K205" s="237"/>
      <c r="L205" s="238">
        <v>204.17</v>
      </c>
      <c r="M205" s="240">
        <v>9.26</v>
      </c>
      <c r="N205" s="241">
        <v>1890.61</v>
      </c>
      <c r="EW205" s="223"/>
      <c r="EX205" s="232"/>
      <c r="EY205" s="232"/>
      <c r="EZ205" s="232"/>
      <c r="FA205" s="242" t="s">
        <v>210</v>
      </c>
      <c r="FD205" s="232"/>
      <c r="FE205" s="232"/>
      <c r="FG205" s="232"/>
    </row>
    <row r="206" spans="1:163" s="167" customFormat="1" ht="14.4" x14ac:dyDescent="0.3">
      <c r="A206" s="243"/>
      <c r="B206" s="234"/>
      <c r="C206" s="235" t="s">
        <v>211</v>
      </c>
      <c r="D206" s="235"/>
      <c r="E206" s="235"/>
      <c r="F206" s="236" t="s">
        <v>212</v>
      </c>
      <c r="G206" s="252">
        <v>120</v>
      </c>
      <c r="H206" s="237"/>
      <c r="I206" s="252">
        <v>120</v>
      </c>
      <c r="J206" s="245"/>
      <c r="K206" s="237"/>
      <c r="L206" s="245"/>
      <c r="M206" s="237"/>
      <c r="N206" s="246"/>
      <c r="EW206" s="223"/>
      <c r="EX206" s="232"/>
      <c r="EY206" s="232"/>
      <c r="EZ206" s="232"/>
      <c r="FB206" s="242" t="s">
        <v>211</v>
      </c>
      <c r="FD206" s="232"/>
      <c r="FE206" s="232"/>
      <c r="FG206" s="232"/>
    </row>
    <row r="207" spans="1:163" s="167" customFormat="1" ht="14.4" x14ac:dyDescent="0.3">
      <c r="A207" s="243"/>
      <c r="B207" s="234"/>
      <c r="C207" s="235" t="s">
        <v>213</v>
      </c>
      <c r="D207" s="235"/>
      <c r="E207" s="235"/>
      <c r="F207" s="236" t="s">
        <v>212</v>
      </c>
      <c r="G207" s="252">
        <v>3</v>
      </c>
      <c r="H207" s="237"/>
      <c r="I207" s="252">
        <v>3</v>
      </c>
      <c r="J207" s="245"/>
      <c r="K207" s="237"/>
      <c r="L207" s="245"/>
      <c r="M207" s="237"/>
      <c r="N207" s="246"/>
      <c r="EW207" s="223"/>
      <c r="EX207" s="232"/>
      <c r="EY207" s="232"/>
      <c r="EZ207" s="232"/>
      <c r="FB207" s="242" t="s">
        <v>213</v>
      </c>
      <c r="FD207" s="232"/>
      <c r="FE207" s="232"/>
      <c r="FG207" s="232"/>
    </row>
    <row r="208" spans="1:163" s="167" customFormat="1" ht="14.4" x14ac:dyDescent="0.3">
      <c r="A208" s="233"/>
      <c r="B208" s="234"/>
      <c r="C208" s="247" t="s">
        <v>214</v>
      </c>
      <c r="D208" s="247"/>
      <c r="E208" s="247"/>
      <c r="F208" s="248"/>
      <c r="G208" s="249"/>
      <c r="H208" s="249"/>
      <c r="I208" s="249"/>
      <c r="J208" s="250">
        <v>1826.31</v>
      </c>
      <c r="K208" s="249"/>
      <c r="L208" s="250">
        <v>1826.31</v>
      </c>
      <c r="M208" s="249"/>
      <c r="N208" s="251">
        <v>49806.63</v>
      </c>
      <c r="EW208" s="223"/>
      <c r="EX208" s="232"/>
      <c r="EY208" s="232"/>
      <c r="EZ208" s="232"/>
      <c r="FC208" s="242" t="s">
        <v>214</v>
      </c>
      <c r="FD208" s="232"/>
      <c r="FE208" s="232"/>
      <c r="FG208" s="232"/>
    </row>
    <row r="209" spans="1:163" s="167" customFormat="1" ht="14.4" x14ac:dyDescent="0.3">
      <c r="A209" s="243"/>
      <c r="B209" s="234"/>
      <c r="C209" s="235" t="s">
        <v>215</v>
      </c>
      <c r="D209" s="235"/>
      <c r="E209" s="235"/>
      <c r="F209" s="236"/>
      <c r="G209" s="237"/>
      <c r="H209" s="237"/>
      <c r="I209" s="237"/>
      <c r="J209" s="245"/>
      <c r="K209" s="237"/>
      <c r="L209" s="239">
        <v>1160.67</v>
      </c>
      <c r="M209" s="237"/>
      <c r="N209" s="241">
        <v>42027.86</v>
      </c>
      <c r="EW209" s="223"/>
      <c r="EX209" s="232"/>
      <c r="EY209" s="232"/>
      <c r="EZ209" s="232"/>
      <c r="FB209" s="242" t="s">
        <v>215</v>
      </c>
      <c r="FD209" s="232"/>
      <c r="FE209" s="232"/>
      <c r="FG209" s="232"/>
    </row>
    <row r="210" spans="1:163" s="167" customFormat="1" ht="21.6" x14ac:dyDescent="0.3">
      <c r="A210" s="243"/>
      <c r="B210" s="234" t="s">
        <v>326</v>
      </c>
      <c r="C210" s="235" t="s">
        <v>327</v>
      </c>
      <c r="D210" s="235"/>
      <c r="E210" s="235"/>
      <c r="F210" s="236" t="s">
        <v>218</v>
      </c>
      <c r="G210" s="252">
        <v>90</v>
      </c>
      <c r="H210" s="237"/>
      <c r="I210" s="252">
        <v>90</v>
      </c>
      <c r="J210" s="245"/>
      <c r="K210" s="237"/>
      <c r="L210" s="239">
        <v>1044.5999999999999</v>
      </c>
      <c r="M210" s="237"/>
      <c r="N210" s="241">
        <v>37825.07</v>
      </c>
      <c r="EW210" s="223"/>
      <c r="EX210" s="232"/>
      <c r="EY210" s="232"/>
      <c r="EZ210" s="232"/>
      <c r="FB210" s="242" t="s">
        <v>327</v>
      </c>
      <c r="FD210" s="232"/>
      <c r="FE210" s="232"/>
      <c r="FG210" s="232"/>
    </row>
    <row r="211" spans="1:163" s="167" customFormat="1" ht="21.6" x14ac:dyDescent="0.3">
      <c r="A211" s="243"/>
      <c r="B211" s="234" t="s">
        <v>328</v>
      </c>
      <c r="C211" s="235" t="s">
        <v>329</v>
      </c>
      <c r="D211" s="235"/>
      <c r="E211" s="235"/>
      <c r="F211" s="236" t="s">
        <v>218</v>
      </c>
      <c r="G211" s="252">
        <v>45</v>
      </c>
      <c r="H211" s="237"/>
      <c r="I211" s="252">
        <v>45</v>
      </c>
      <c r="J211" s="245"/>
      <c r="K211" s="237"/>
      <c r="L211" s="238">
        <v>522.29999999999995</v>
      </c>
      <c r="M211" s="237"/>
      <c r="N211" s="241">
        <v>18912.54</v>
      </c>
      <c r="EW211" s="223"/>
      <c r="EX211" s="232"/>
      <c r="EY211" s="232"/>
      <c r="EZ211" s="232"/>
      <c r="FB211" s="242" t="s">
        <v>329</v>
      </c>
      <c r="FD211" s="232"/>
      <c r="FE211" s="232"/>
      <c r="FG211" s="232"/>
    </row>
    <row r="212" spans="1:163" s="167" customFormat="1" ht="14.4" x14ac:dyDescent="0.3">
      <c r="A212" s="253"/>
      <c r="B212" s="254"/>
      <c r="C212" s="226" t="s">
        <v>221</v>
      </c>
      <c r="D212" s="226"/>
      <c r="E212" s="226"/>
      <c r="F212" s="227"/>
      <c r="G212" s="228"/>
      <c r="H212" s="228"/>
      <c r="I212" s="228"/>
      <c r="J212" s="230"/>
      <c r="K212" s="228"/>
      <c r="L212" s="255">
        <v>3393.21</v>
      </c>
      <c r="M212" s="249"/>
      <c r="N212" s="256">
        <v>106544.24</v>
      </c>
      <c r="EW212" s="223"/>
      <c r="EX212" s="232"/>
      <c r="EY212" s="232"/>
      <c r="EZ212" s="232"/>
      <c r="FD212" s="232" t="s">
        <v>221</v>
      </c>
      <c r="FE212" s="232"/>
      <c r="FG212" s="232"/>
    </row>
    <row r="213" spans="1:163" s="167" customFormat="1" ht="42" x14ac:dyDescent="0.3">
      <c r="A213" s="224" t="s">
        <v>340</v>
      </c>
      <c r="B213" s="225" t="s">
        <v>341</v>
      </c>
      <c r="C213" s="226" t="s">
        <v>342</v>
      </c>
      <c r="D213" s="226"/>
      <c r="E213" s="226"/>
      <c r="F213" s="227" t="s">
        <v>325</v>
      </c>
      <c r="G213" s="228">
        <v>1.5</v>
      </c>
      <c r="H213" s="229">
        <v>1</v>
      </c>
      <c r="I213" s="262">
        <v>1.5</v>
      </c>
      <c r="J213" s="230"/>
      <c r="K213" s="228"/>
      <c r="L213" s="230"/>
      <c r="M213" s="228"/>
      <c r="N213" s="231"/>
      <c r="EW213" s="223"/>
      <c r="EX213" s="232" t="s">
        <v>342</v>
      </c>
      <c r="EY213" s="232" t="s">
        <v>153</v>
      </c>
      <c r="EZ213" s="232" t="s">
        <v>153</v>
      </c>
      <c r="FD213" s="232"/>
      <c r="FE213" s="232"/>
      <c r="FG213" s="232"/>
    </row>
    <row r="214" spans="1:163" s="167" customFormat="1" ht="14.4" x14ac:dyDescent="0.3">
      <c r="A214" s="233"/>
      <c r="B214" s="234" t="s">
        <v>164</v>
      </c>
      <c r="C214" s="235" t="s">
        <v>205</v>
      </c>
      <c r="D214" s="235"/>
      <c r="E214" s="235"/>
      <c r="F214" s="236"/>
      <c r="G214" s="237"/>
      <c r="H214" s="237"/>
      <c r="I214" s="237"/>
      <c r="J214" s="239">
        <v>1346.8</v>
      </c>
      <c r="K214" s="237"/>
      <c r="L214" s="239">
        <v>2020.2</v>
      </c>
      <c r="M214" s="240">
        <v>36.21</v>
      </c>
      <c r="N214" s="241">
        <v>73151.44</v>
      </c>
      <c r="EW214" s="223"/>
      <c r="EX214" s="232"/>
      <c r="EY214" s="232"/>
      <c r="EZ214" s="232"/>
      <c r="FA214" s="242" t="s">
        <v>205</v>
      </c>
      <c r="FD214" s="232"/>
      <c r="FE214" s="232"/>
      <c r="FG214" s="232"/>
    </row>
    <row r="215" spans="1:163" s="167" customFormat="1" ht="14.4" x14ac:dyDescent="0.3">
      <c r="A215" s="233"/>
      <c r="B215" s="234" t="s">
        <v>206</v>
      </c>
      <c r="C215" s="235" t="s">
        <v>207</v>
      </c>
      <c r="D215" s="235"/>
      <c r="E215" s="235"/>
      <c r="F215" s="236"/>
      <c r="G215" s="237"/>
      <c r="H215" s="237"/>
      <c r="I215" s="237"/>
      <c r="J215" s="238">
        <v>648.79999999999995</v>
      </c>
      <c r="K215" s="237"/>
      <c r="L215" s="238">
        <v>973.2</v>
      </c>
      <c r="M215" s="240">
        <v>14.31</v>
      </c>
      <c r="N215" s="241">
        <v>13926.49</v>
      </c>
      <c r="EW215" s="223"/>
      <c r="EX215" s="232"/>
      <c r="EY215" s="232"/>
      <c r="EZ215" s="232"/>
      <c r="FA215" s="242" t="s">
        <v>207</v>
      </c>
      <c r="FD215" s="232"/>
      <c r="FE215" s="232"/>
      <c r="FG215" s="232"/>
    </row>
    <row r="216" spans="1:163" s="167" customFormat="1" ht="14.4" x14ac:dyDescent="0.3">
      <c r="A216" s="233"/>
      <c r="B216" s="234" t="s">
        <v>201</v>
      </c>
      <c r="C216" s="235" t="s">
        <v>208</v>
      </c>
      <c r="D216" s="235"/>
      <c r="E216" s="235"/>
      <c r="F216" s="236"/>
      <c r="G216" s="237"/>
      <c r="H216" s="237"/>
      <c r="I216" s="237"/>
      <c r="J216" s="238">
        <v>41.22</v>
      </c>
      <c r="K216" s="237"/>
      <c r="L216" s="238">
        <v>61.83</v>
      </c>
      <c r="M216" s="240">
        <v>36.21</v>
      </c>
      <c r="N216" s="241">
        <v>2238.86</v>
      </c>
      <c r="EW216" s="223"/>
      <c r="EX216" s="232"/>
      <c r="EY216" s="232"/>
      <c r="EZ216" s="232"/>
      <c r="FA216" s="242" t="s">
        <v>208</v>
      </c>
      <c r="FD216" s="232"/>
      <c r="FE216" s="232"/>
      <c r="FG216" s="232"/>
    </row>
    <row r="217" spans="1:163" s="167" customFormat="1" ht="14.4" x14ac:dyDescent="0.3">
      <c r="A217" s="233"/>
      <c r="B217" s="234" t="s">
        <v>209</v>
      </c>
      <c r="C217" s="235" t="s">
        <v>210</v>
      </c>
      <c r="D217" s="235"/>
      <c r="E217" s="235"/>
      <c r="F217" s="236"/>
      <c r="G217" s="237"/>
      <c r="H217" s="237"/>
      <c r="I217" s="237"/>
      <c r="J217" s="238">
        <v>188.13</v>
      </c>
      <c r="K217" s="237"/>
      <c r="L217" s="238">
        <v>282.2</v>
      </c>
      <c r="M217" s="240">
        <v>9.26</v>
      </c>
      <c r="N217" s="241">
        <v>2613.17</v>
      </c>
      <c r="EW217" s="223"/>
      <c r="EX217" s="232"/>
      <c r="EY217" s="232"/>
      <c r="EZ217" s="232"/>
      <c r="FA217" s="242" t="s">
        <v>210</v>
      </c>
      <c r="FD217" s="232"/>
      <c r="FE217" s="232"/>
      <c r="FG217" s="232"/>
    </row>
    <row r="218" spans="1:163" s="167" customFormat="1" ht="14.4" x14ac:dyDescent="0.3">
      <c r="A218" s="243"/>
      <c r="B218" s="234"/>
      <c r="C218" s="235" t="s">
        <v>211</v>
      </c>
      <c r="D218" s="235"/>
      <c r="E218" s="235"/>
      <c r="F218" s="236" t="s">
        <v>212</v>
      </c>
      <c r="G218" s="252">
        <v>140</v>
      </c>
      <c r="H218" s="237"/>
      <c r="I218" s="252">
        <v>210</v>
      </c>
      <c r="J218" s="245"/>
      <c r="K218" s="237"/>
      <c r="L218" s="245"/>
      <c r="M218" s="237"/>
      <c r="N218" s="246"/>
      <c r="EW218" s="223"/>
      <c r="EX218" s="232"/>
      <c r="EY218" s="232"/>
      <c r="EZ218" s="232"/>
      <c r="FB218" s="242" t="s">
        <v>211</v>
      </c>
      <c r="FD218" s="232"/>
      <c r="FE218" s="232"/>
      <c r="FG218" s="232"/>
    </row>
    <row r="219" spans="1:163" s="167" customFormat="1" ht="14.4" x14ac:dyDescent="0.3">
      <c r="A219" s="243"/>
      <c r="B219" s="234"/>
      <c r="C219" s="235" t="s">
        <v>213</v>
      </c>
      <c r="D219" s="235"/>
      <c r="E219" s="235"/>
      <c r="F219" s="236" t="s">
        <v>212</v>
      </c>
      <c r="G219" s="244">
        <v>3.8</v>
      </c>
      <c r="H219" s="237"/>
      <c r="I219" s="244">
        <v>5.7</v>
      </c>
      <c r="J219" s="245"/>
      <c r="K219" s="237"/>
      <c r="L219" s="245"/>
      <c r="M219" s="237"/>
      <c r="N219" s="246"/>
      <c r="EW219" s="223"/>
      <c r="EX219" s="232"/>
      <c r="EY219" s="232"/>
      <c r="EZ219" s="232"/>
      <c r="FB219" s="242" t="s">
        <v>213</v>
      </c>
      <c r="FD219" s="232"/>
      <c r="FE219" s="232"/>
      <c r="FG219" s="232"/>
    </row>
    <row r="220" spans="1:163" s="167" customFormat="1" ht="14.4" x14ac:dyDescent="0.3">
      <c r="A220" s="233"/>
      <c r="B220" s="234"/>
      <c r="C220" s="247" t="s">
        <v>214</v>
      </c>
      <c r="D220" s="247"/>
      <c r="E220" s="247"/>
      <c r="F220" s="248"/>
      <c r="G220" s="249"/>
      <c r="H220" s="249"/>
      <c r="I220" s="249"/>
      <c r="J220" s="250">
        <v>2183.73</v>
      </c>
      <c r="K220" s="249"/>
      <c r="L220" s="250">
        <v>3275.6</v>
      </c>
      <c r="M220" s="249"/>
      <c r="N220" s="251">
        <v>89691.1</v>
      </c>
      <c r="EW220" s="223"/>
      <c r="EX220" s="232"/>
      <c r="EY220" s="232"/>
      <c r="EZ220" s="232"/>
      <c r="FC220" s="242" t="s">
        <v>214</v>
      </c>
      <c r="FD220" s="232"/>
      <c r="FE220" s="232"/>
      <c r="FG220" s="232"/>
    </row>
    <row r="221" spans="1:163" s="167" customFormat="1" ht="14.4" x14ac:dyDescent="0.3">
      <c r="A221" s="243"/>
      <c r="B221" s="234"/>
      <c r="C221" s="235" t="s">
        <v>215</v>
      </c>
      <c r="D221" s="235"/>
      <c r="E221" s="235"/>
      <c r="F221" s="236"/>
      <c r="G221" s="237"/>
      <c r="H221" s="237"/>
      <c r="I221" s="237"/>
      <c r="J221" s="245"/>
      <c r="K221" s="237"/>
      <c r="L221" s="239">
        <v>2082.0300000000002</v>
      </c>
      <c r="M221" s="237"/>
      <c r="N221" s="241">
        <v>75390.3</v>
      </c>
      <c r="EW221" s="223"/>
      <c r="EX221" s="232"/>
      <c r="EY221" s="232"/>
      <c r="EZ221" s="232"/>
      <c r="FB221" s="242" t="s">
        <v>215</v>
      </c>
      <c r="FD221" s="232"/>
      <c r="FE221" s="232"/>
      <c r="FG221" s="232"/>
    </row>
    <row r="222" spans="1:163" s="167" customFormat="1" ht="21.6" x14ac:dyDescent="0.3">
      <c r="A222" s="243"/>
      <c r="B222" s="234" t="s">
        <v>326</v>
      </c>
      <c r="C222" s="235" t="s">
        <v>327</v>
      </c>
      <c r="D222" s="235"/>
      <c r="E222" s="235"/>
      <c r="F222" s="236" t="s">
        <v>218</v>
      </c>
      <c r="G222" s="252">
        <v>90</v>
      </c>
      <c r="H222" s="237"/>
      <c r="I222" s="252">
        <v>90</v>
      </c>
      <c r="J222" s="245"/>
      <c r="K222" s="237"/>
      <c r="L222" s="239">
        <v>1873.83</v>
      </c>
      <c r="M222" s="237"/>
      <c r="N222" s="241">
        <v>67851.27</v>
      </c>
      <c r="EW222" s="223"/>
      <c r="EX222" s="232"/>
      <c r="EY222" s="232"/>
      <c r="EZ222" s="232"/>
      <c r="FB222" s="242" t="s">
        <v>327</v>
      </c>
      <c r="FD222" s="232"/>
      <c r="FE222" s="232"/>
      <c r="FG222" s="232"/>
    </row>
    <row r="223" spans="1:163" s="167" customFormat="1" ht="21.6" x14ac:dyDescent="0.3">
      <c r="A223" s="243"/>
      <c r="B223" s="234" t="s">
        <v>328</v>
      </c>
      <c r="C223" s="235" t="s">
        <v>329</v>
      </c>
      <c r="D223" s="235"/>
      <c r="E223" s="235"/>
      <c r="F223" s="236" t="s">
        <v>218</v>
      </c>
      <c r="G223" s="252">
        <v>45</v>
      </c>
      <c r="H223" s="237"/>
      <c r="I223" s="252">
        <v>45</v>
      </c>
      <c r="J223" s="245"/>
      <c r="K223" s="237"/>
      <c r="L223" s="238">
        <v>936.91</v>
      </c>
      <c r="M223" s="237"/>
      <c r="N223" s="241">
        <v>33925.64</v>
      </c>
      <c r="EW223" s="223"/>
      <c r="EX223" s="232"/>
      <c r="EY223" s="232"/>
      <c r="EZ223" s="232"/>
      <c r="FB223" s="242" t="s">
        <v>329</v>
      </c>
      <c r="FD223" s="232"/>
      <c r="FE223" s="232"/>
      <c r="FG223" s="232"/>
    </row>
    <row r="224" spans="1:163" s="167" customFormat="1" ht="14.4" x14ac:dyDescent="0.3">
      <c r="A224" s="253"/>
      <c r="B224" s="254"/>
      <c r="C224" s="226" t="s">
        <v>221</v>
      </c>
      <c r="D224" s="226"/>
      <c r="E224" s="226"/>
      <c r="F224" s="227"/>
      <c r="G224" s="228"/>
      <c r="H224" s="228"/>
      <c r="I224" s="228"/>
      <c r="J224" s="230"/>
      <c r="K224" s="228"/>
      <c r="L224" s="255">
        <v>6086.34</v>
      </c>
      <c r="M224" s="249"/>
      <c r="N224" s="256">
        <v>191468.01</v>
      </c>
      <c r="EW224" s="223"/>
      <c r="EX224" s="232"/>
      <c r="EY224" s="232"/>
      <c r="EZ224" s="232"/>
      <c r="FD224" s="232" t="s">
        <v>221</v>
      </c>
      <c r="FE224" s="232"/>
      <c r="FG224" s="232"/>
    </row>
    <row r="225" spans="1:163" s="167" customFormat="1" ht="21.6" x14ac:dyDescent="0.3">
      <c r="A225" s="224" t="s">
        <v>343</v>
      </c>
      <c r="B225" s="225" t="s">
        <v>331</v>
      </c>
      <c r="C225" s="226" t="s">
        <v>332</v>
      </c>
      <c r="D225" s="226"/>
      <c r="E225" s="226"/>
      <c r="F225" s="227" t="s">
        <v>325</v>
      </c>
      <c r="G225" s="228">
        <v>1</v>
      </c>
      <c r="H225" s="229">
        <v>1</v>
      </c>
      <c r="I225" s="229">
        <v>1</v>
      </c>
      <c r="J225" s="230"/>
      <c r="K225" s="228"/>
      <c r="L225" s="230"/>
      <c r="M225" s="228"/>
      <c r="N225" s="231"/>
      <c r="EW225" s="223"/>
      <c r="EX225" s="232" t="s">
        <v>332</v>
      </c>
      <c r="EY225" s="232" t="s">
        <v>153</v>
      </c>
      <c r="EZ225" s="232" t="s">
        <v>153</v>
      </c>
      <c r="FD225" s="232"/>
      <c r="FE225" s="232"/>
      <c r="FG225" s="232"/>
    </row>
    <row r="226" spans="1:163" s="167" customFormat="1" ht="14.4" x14ac:dyDescent="0.3">
      <c r="A226" s="233"/>
      <c r="B226" s="234" t="s">
        <v>164</v>
      </c>
      <c r="C226" s="235" t="s">
        <v>205</v>
      </c>
      <c r="D226" s="235"/>
      <c r="E226" s="235"/>
      <c r="F226" s="236"/>
      <c r="G226" s="237"/>
      <c r="H226" s="237"/>
      <c r="I226" s="237"/>
      <c r="J226" s="238">
        <v>329.56</v>
      </c>
      <c r="K226" s="237"/>
      <c r="L226" s="238">
        <v>329.56</v>
      </c>
      <c r="M226" s="240">
        <v>36.21</v>
      </c>
      <c r="N226" s="241">
        <v>11933.37</v>
      </c>
      <c r="EW226" s="223"/>
      <c r="EX226" s="232"/>
      <c r="EY226" s="232"/>
      <c r="EZ226" s="232"/>
      <c r="FA226" s="242" t="s">
        <v>205</v>
      </c>
      <c r="FD226" s="232"/>
      <c r="FE226" s="232"/>
      <c r="FG226" s="232"/>
    </row>
    <row r="227" spans="1:163" s="167" customFormat="1" ht="14.4" x14ac:dyDescent="0.3">
      <c r="A227" s="233"/>
      <c r="B227" s="234" t="s">
        <v>206</v>
      </c>
      <c r="C227" s="235" t="s">
        <v>207</v>
      </c>
      <c r="D227" s="235"/>
      <c r="E227" s="235"/>
      <c r="F227" s="236"/>
      <c r="G227" s="237"/>
      <c r="H227" s="237"/>
      <c r="I227" s="237"/>
      <c r="J227" s="238">
        <v>581.74</v>
      </c>
      <c r="K227" s="237"/>
      <c r="L227" s="238">
        <v>581.74</v>
      </c>
      <c r="M227" s="240">
        <v>14.31</v>
      </c>
      <c r="N227" s="241">
        <v>8324.7000000000007</v>
      </c>
      <c r="EW227" s="223"/>
      <c r="EX227" s="232"/>
      <c r="EY227" s="232"/>
      <c r="EZ227" s="232"/>
      <c r="FA227" s="242" t="s">
        <v>207</v>
      </c>
      <c r="FD227" s="232"/>
      <c r="FE227" s="232"/>
      <c r="FG227" s="232"/>
    </row>
    <row r="228" spans="1:163" s="167" customFormat="1" ht="14.4" x14ac:dyDescent="0.3">
      <c r="A228" s="233"/>
      <c r="B228" s="234" t="s">
        <v>201</v>
      </c>
      <c r="C228" s="235" t="s">
        <v>208</v>
      </c>
      <c r="D228" s="235"/>
      <c r="E228" s="235"/>
      <c r="F228" s="236"/>
      <c r="G228" s="237"/>
      <c r="H228" s="237"/>
      <c r="I228" s="237"/>
      <c r="J228" s="238">
        <v>59.5</v>
      </c>
      <c r="K228" s="237"/>
      <c r="L228" s="238">
        <v>59.5</v>
      </c>
      <c r="M228" s="240">
        <v>36.21</v>
      </c>
      <c r="N228" s="241">
        <v>2154.5</v>
      </c>
      <c r="EW228" s="223"/>
      <c r="EX228" s="232"/>
      <c r="EY228" s="232"/>
      <c r="EZ228" s="232"/>
      <c r="FA228" s="242" t="s">
        <v>208</v>
      </c>
      <c r="FD228" s="232"/>
      <c r="FE228" s="232"/>
      <c r="FG228" s="232"/>
    </row>
    <row r="229" spans="1:163" s="167" customFormat="1" ht="14.4" x14ac:dyDescent="0.3">
      <c r="A229" s="233"/>
      <c r="B229" s="234" t="s">
        <v>209</v>
      </c>
      <c r="C229" s="235" t="s">
        <v>210</v>
      </c>
      <c r="D229" s="235"/>
      <c r="E229" s="235"/>
      <c r="F229" s="236"/>
      <c r="G229" s="237"/>
      <c r="H229" s="237"/>
      <c r="I229" s="237"/>
      <c r="J229" s="238">
        <v>88.49</v>
      </c>
      <c r="K229" s="237"/>
      <c r="L229" s="238">
        <v>88.49</v>
      </c>
      <c r="M229" s="240">
        <v>9.26</v>
      </c>
      <c r="N229" s="263">
        <v>819.42</v>
      </c>
      <c r="EW229" s="223"/>
      <c r="EX229" s="232"/>
      <c r="EY229" s="232"/>
      <c r="EZ229" s="232"/>
      <c r="FA229" s="242" t="s">
        <v>210</v>
      </c>
      <c r="FD229" s="232"/>
      <c r="FE229" s="232"/>
      <c r="FG229" s="232"/>
    </row>
    <row r="230" spans="1:163" s="167" customFormat="1" ht="14.4" x14ac:dyDescent="0.3">
      <c r="A230" s="243"/>
      <c r="B230" s="234"/>
      <c r="C230" s="235" t="s">
        <v>211</v>
      </c>
      <c r="D230" s="235"/>
      <c r="E230" s="235"/>
      <c r="F230" s="236" t="s">
        <v>212</v>
      </c>
      <c r="G230" s="244">
        <v>35.9</v>
      </c>
      <c r="H230" s="237"/>
      <c r="I230" s="244">
        <v>35.9</v>
      </c>
      <c r="J230" s="245"/>
      <c r="K230" s="237"/>
      <c r="L230" s="245"/>
      <c r="M230" s="237"/>
      <c r="N230" s="246"/>
      <c r="EW230" s="223"/>
      <c r="EX230" s="232"/>
      <c r="EY230" s="232"/>
      <c r="EZ230" s="232"/>
      <c r="FB230" s="242" t="s">
        <v>211</v>
      </c>
      <c r="FD230" s="232"/>
      <c r="FE230" s="232"/>
      <c r="FG230" s="232"/>
    </row>
    <row r="231" spans="1:163" s="167" customFormat="1" ht="14.4" x14ac:dyDescent="0.3">
      <c r="A231" s="243"/>
      <c r="B231" s="234"/>
      <c r="C231" s="235" t="s">
        <v>213</v>
      </c>
      <c r="D231" s="235"/>
      <c r="E231" s="235"/>
      <c r="F231" s="236" t="s">
        <v>212</v>
      </c>
      <c r="G231" s="240">
        <v>4.42</v>
      </c>
      <c r="H231" s="237"/>
      <c r="I231" s="240">
        <v>4.42</v>
      </c>
      <c r="J231" s="245"/>
      <c r="K231" s="237"/>
      <c r="L231" s="245"/>
      <c r="M231" s="237"/>
      <c r="N231" s="246"/>
      <c r="EW231" s="223"/>
      <c r="EX231" s="232"/>
      <c r="EY231" s="232"/>
      <c r="EZ231" s="232"/>
      <c r="FB231" s="242" t="s">
        <v>213</v>
      </c>
      <c r="FD231" s="232"/>
      <c r="FE231" s="232"/>
      <c r="FG231" s="232"/>
    </row>
    <row r="232" spans="1:163" s="167" customFormat="1" ht="14.4" x14ac:dyDescent="0.3">
      <c r="A232" s="233"/>
      <c r="B232" s="234"/>
      <c r="C232" s="247" t="s">
        <v>214</v>
      </c>
      <c r="D232" s="247"/>
      <c r="E232" s="247"/>
      <c r="F232" s="248"/>
      <c r="G232" s="249"/>
      <c r="H232" s="249"/>
      <c r="I232" s="249"/>
      <c r="J232" s="257">
        <v>999.79</v>
      </c>
      <c r="K232" s="249"/>
      <c r="L232" s="257">
        <v>999.79</v>
      </c>
      <c r="M232" s="249"/>
      <c r="N232" s="251">
        <v>21077.49</v>
      </c>
      <c r="EW232" s="223"/>
      <c r="EX232" s="232"/>
      <c r="EY232" s="232"/>
      <c r="EZ232" s="232"/>
      <c r="FC232" s="242" t="s">
        <v>214</v>
      </c>
      <c r="FD232" s="232"/>
      <c r="FE232" s="232"/>
      <c r="FG232" s="232"/>
    </row>
    <row r="233" spans="1:163" s="167" customFormat="1" ht="14.4" x14ac:dyDescent="0.3">
      <c r="A233" s="243"/>
      <c r="B233" s="234"/>
      <c r="C233" s="235" t="s">
        <v>215</v>
      </c>
      <c r="D233" s="235"/>
      <c r="E233" s="235"/>
      <c r="F233" s="236"/>
      <c r="G233" s="237"/>
      <c r="H233" s="237"/>
      <c r="I233" s="237"/>
      <c r="J233" s="245"/>
      <c r="K233" s="237"/>
      <c r="L233" s="238">
        <v>389.06</v>
      </c>
      <c r="M233" s="237"/>
      <c r="N233" s="241">
        <v>14087.87</v>
      </c>
      <c r="EW233" s="223"/>
      <c r="EX233" s="232"/>
      <c r="EY233" s="232"/>
      <c r="EZ233" s="232"/>
      <c r="FB233" s="242" t="s">
        <v>215</v>
      </c>
      <c r="FD233" s="232"/>
      <c r="FE233" s="232"/>
      <c r="FG233" s="232"/>
    </row>
    <row r="234" spans="1:163" s="167" customFormat="1" ht="14.4" x14ac:dyDescent="0.3">
      <c r="A234" s="243"/>
      <c r="B234" s="234" t="s">
        <v>333</v>
      </c>
      <c r="C234" s="235" t="s">
        <v>334</v>
      </c>
      <c r="D234" s="235"/>
      <c r="E234" s="235"/>
      <c r="F234" s="236" t="s">
        <v>218</v>
      </c>
      <c r="G234" s="252">
        <v>93</v>
      </c>
      <c r="H234" s="237"/>
      <c r="I234" s="252">
        <v>93</v>
      </c>
      <c r="J234" s="245"/>
      <c r="K234" s="237"/>
      <c r="L234" s="238">
        <v>361.83</v>
      </c>
      <c r="M234" s="237"/>
      <c r="N234" s="241">
        <v>13101.72</v>
      </c>
      <c r="EW234" s="223"/>
      <c r="EX234" s="232"/>
      <c r="EY234" s="232"/>
      <c r="EZ234" s="232"/>
      <c r="FB234" s="242" t="s">
        <v>334</v>
      </c>
      <c r="FD234" s="232"/>
      <c r="FE234" s="232"/>
      <c r="FG234" s="232"/>
    </row>
    <row r="235" spans="1:163" s="167" customFormat="1" ht="14.4" x14ac:dyDescent="0.3">
      <c r="A235" s="243"/>
      <c r="B235" s="234" t="s">
        <v>335</v>
      </c>
      <c r="C235" s="235" t="s">
        <v>336</v>
      </c>
      <c r="D235" s="235"/>
      <c r="E235" s="235"/>
      <c r="F235" s="236" t="s">
        <v>218</v>
      </c>
      <c r="G235" s="252">
        <v>62</v>
      </c>
      <c r="H235" s="237"/>
      <c r="I235" s="252">
        <v>62</v>
      </c>
      <c r="J235" s="245"/>
      <c r="K235" s="237"/>
      <c r="L235" s="238">
        <v>241.22</v>
      </c>
      <c r="M235" s="237"/>
      <c r="N235" s="241">
        <v>8734.48</v>
      </c>
      <c r="EW235" s="223"/>
      <c r="EX235" s="232"/>
      <c r="EY235" s="232"/>
      <c r="EZ235" s="232"/>
      <c r="FB235" s="242" t="s">
        <v>336</v>
      </c>
      <c r="FD235" s="232"/>
      <c r="FE235" s="232"/>
      <c r="FG235" s="232"/>
    </row>
    <row r="236" spans="1:163" s="167" customFormat="1" ht="14.4" x14ac:dyDescent="0.3">
      <c r="A236" s="253"/>
      <c r="B236" s="254"/>
      <c r="C236" s="226" t="s">
        <v>221</v>
      </c>
      <c r="D236" s="226"/>
      <c r="E236" s="226"/>
      <c r="F236" s="227"/>
      <c r="G236" s="228"/>
      <c r="H236" s="228"/>
      <c r="I236" s="228"/>
      <c r="J236" s="230"/>
      <c r="K236" s="228"/>
      <c r="L236" s="255">
        <v>1602.84</v>
      </c>
      <c r="M236" s="249"/>
      <c r="N236" s="256">
        <v>42913.69</v>
      </c>
      <c r="EW236" s="223"/>
      <c r="EX236" s="232"/>
      <c r="EY236" s="232"/>
      <c r="EZ236" s="232"/>
      <c r="FD236" s="232" t="s">
        <v>221</v>
      </c>
      <c r="FE236" s="232"/>
      <c r="FG236" s="232"/>
    </row>
    <row r="237" spans="1:163" s="167" customFormat="1" ht="31.8" x14ac:dyDescent="0.3">
      <c r="A237" s="224" t="s">
        <v>344</v>
      </c>
      <c r="B237" s="225" t="s">
        <v>345</v>
      </c>
      <c r="C237" s="226" t="s">
        <v>346</v>
      </c>
      <c r="D237" s="226"/>
      <c r="E237" s="226"/>
      <c r="F237" s="227" t="s">
        <v>317</v>
      </c>
      <c r="G237" s="228">
        <v>0.54</v>
      </c>
      <c r="H237" s="229">
        <v>1</v>
      </c>
      <c r="I237" s="265">
        <v>0.54</v>
      </c>
      <c r="J237" s="230"/>
      <c r="K237" s="228"/>
      <c r="L237" s="230"/>
      <c r="M237" s="228"/>
      <c r="N237" s="231"/>
      <c r="EW237" s="223"/>
      <c r="EX237" s="232" t="s">
        <v>346</v>
      </c>
      <c r="EY237" s="232" t="s">
        <v>153</v>
      </c>
      <c r="EZ237" s="232" t="s">
        <v>153</v>
      </c>
      <c r="FD237" s="232"/>
      <c r="FE237" s="232"/>
      <c r="FG237" s="232"/>
    </row>
    <row r="238" spans="1:163" s="167" customFormat="1" ht="14.4" x14ac:dyDescent="0.3">
      <c r="A238" s="233"/>
      <c r="B238" s="234" t="s">
        <v>164</v>
      </c>
      <c r="C238" s="235" t="s">
        <v>205</v>
      </c>
      <c r="D238" s="235"/>
      <c r="E238" s="235"/>
      <c r="F238" s="236"/>
      <c r="G238" s="237"/>
      <c r="H238" s="237"/>
      <c r="I238" s="237"/>
      <c r="J238" s="238">
        <v>569.85</v>
      </c>
      <c r="K238" s="237"/>
      <c r="L238" s="238">
        <v>307.72000000000003</v>
      </c>
      <c r="M238" s="240">
        <v>36.21</v>
      </c>
      <c r="N238" s="241">
        <v>11142.54</v>
      </c>
      <c r="EW238" s="223"/>
      <c r="EX238" s="232"/>
      <c r="EY238" s="232"/>
      <c r="EZ238" s="232"/>
      <c r="FA238" s="242" t="s">
        <v>205</v>
      </c>
      <c r="FD238" s="232"/>
      <c r="FE238" s="232"/>
      <c r="FG238" s="232"/>
    </row>
    <row r="239" spans="1:163" s="167" customFormat="1" ht="14.4" x14ac:dyDescent="0.3">
      <c r="A239" s="233"/>
      <c r="B239" s="234" t="s">
        <v>206</v>
      </c>
      <c r="C239" s="235" t="s">
        <v>207</v>
      </c>
      <c r="D239" s="235"/>
      <c r="E239" s="235"/>
      <c r="F239" s="236"/>
      <c r="G239" s="237"/>
      <c r="H239" s="237"/>
      <c r="I239" s="237"/>
      <c r="J239" s="239">
        <v>2398.9899999999998</v>
      </c>
      <c r="K239" s="237"/>
      <c r="L239" s="239">
        <v>1295.45</v>
      </c>
      <c r="M239" s="240">
        <v>14.31</v>
      </c>
      <c r="N239" s="241">
        <v>18537.89</v>
      </c>
      <c r="EW239" s="223"/>
      <c r="EX239" s="232"/>
      <c r="EY239" s="232"/>
      <c r="EZ239" s="232"/>
      <c r="FA239" s="242" t="s">
        <v>207</v>
      </c>
      <c r="FD239" s="232"/>
      <c r="FE239" s="232"/>
      <c r="FG239" s="232"/>
    </row>
    <row r="240" spans="1:163" s="167" customFormat="1" ht="14.4" x14ac:dyDescent="0.3">
      <c r="A240" s="233"/>
      <c r="B240" s="234" t="s">
        <v>201</v>
      </c>
      <c r="C240" s="235" t="s">
        <v>208</v>
      </c>
      <c r="D240" s="235"/>
      <c r="E240" s="235"/>
      <c r="F240" s="236"/>
      <c r="G240" s="237"/>
      <c r="H240" s="237"/>
      <c r="I240" s="237"/>
      <c r="J240" s="238">
        <v>327.97</v>
      </c>
      <c r="K240" s="237"/>
      <c r="L240" s="238">
        <v>177.1</v>
      </c>
      <c r="M240" s="240">
        <v>36.21</v>
      </c>
      <c r="N240" s="241">
        <v>6412.79</v>
      </c>
      <c r="EW240" s="223"/>
      <c r="EX240" s="232"/>
      <c r="EY240" s="232"/>
      <c r="EZ240" s="232"/>
      <c r="FA240" s="242" t="s">
        <v>208</v>
      </c>
      <c r="FD240" s="232"/>
      <c r="FE240" s="232"/>
      <c r="FG240" s="232"/>
    </row>
    <row r="241" spans="1:163" s="167" customFormat="1" ht="14.4" x14ac:dyDescent="0.3">
      <c r="A241" s="243"/>
      <c r="B241" s="234"/>
      <c r="C241" s="235" t="s">
        <v>211</v>
      </c>
      <c r="D241" s="235"/>
      <c r="E241" s="235"/>
      <c r="F241" s="236" t="s">
        <v>212</v>
      </c>
      <c r="G241" s="244">
        <v>65.2</v>
      </c>
      <c r="H241" s="237"/>
      <c r="I241" s="264">
        <v>35.207999999999998</v>
      </c>
      <c r="J241" s="245"/>
      <c r="K241" s="237"/>
      <c r="L241" s="245"/>
      <c r="M241" s="237"/>
      <c r="N241" s="246"/>
      <c r="EW241" s="223"/>
      <c r="EX241" s="232"/>
      <c r="EY241" s="232"/>
      <c r="EZ241" s="232"/>
      <c r="FB241" s="242" t="s">
        <v>211</v>
      </c>
      <c r="FD241" s="232"/>
      <c r="FE241" s="232"/>
      <c r="FG241" s="232"/>
    </row>
    <row r="242" spans="1:163" s="167" customFormat="1" ht="14.4" x14ac:dyDescent="0.3">
      <c r="A242" s="243"/>
      <c r="B242" s="234"/>
      <c r="C242" s="235" t="s">
        <v>213</v>
      </c>
      <c r="D242" s="235"/>
      <c r="E242" s="235"/>
      <c r="F242" s="236" t="s">
        <v>212</v>
      </c>
      <c r="G242" s="240">
        <v>24.78</v>
      </c>
      <c r="H242" s="237"/>
      <c r="I242" s="266">
        <v>13.3812</v>
      </c>
      <c r="J242" s="245"/>
      <c r="K242" s="237"/>
      <c r="L242" s="245"/>
      <c r="M242" s="237"/>
      <c r="N242" s="246"/>
      <c r="EW242" s="223"/>
      <c r="EX242" s="232"/>
      <c r="EY242" s="232"/>
      <c r="EZ242" s="232"/>
      <c r="FB242" s="242" t="s">
        <v>213</v>
      </c>
      <c r="FD242" s="232"/>
      <c r="FE242" s="232"/>
      <c r="FG242" s="232"/>
    </row>
    <row r="243" spans="1:163" s="167" customFormat="1" ht="14.4" x14ac:dyDescent="0.3">
      <c r="A243" s="233"/>
      <c r="B243" s="234"/>
      <c r="C243" s="247" t="s">
        <v>214</v>
      </c>
      <c r="D243" s="247"/>
      <c r="E243" s="247"/>
      <c r="F243" s="248"/>
      <c r="G243" s="249"/>
      <c r="H243" s="249"/>
      <c r="I243" s="249"/>
      <c r="J243" s="250">
        <v>2968.84</v>
      </c>
      <c r="K243" s="249"/>
      <c r="L243" s="250">
        <v>1603.17</v>
      </c>
      <c r="M243" s="249"/>
      <c r="N243" s="251">
        <v>29680.43</v>
      </c>
      <c r="EW243" s="223"/>
      <c r="EX243" s="232"/>
      <c r="EY243" s="232"/>
      <c r="EZ243" s="232"/>
      <c r="FC243" s="242" t="s">
        <v>214</v>
      </c>
      <c r="FD243" s="232"/>
      <c r="FE243" s="232"/>
      <c r="FG243" s="232"/>
    </row>
    <row r="244" spans="1:163" s="167" customFormat="1" ht="14.4" x14ac:dyDescent="0.3">
      <c r="A244" s="243"/>
      <c r="B244" s="234"/>
      <c r="C244" s="235" t="s">
        <v>215</v>
      </c>
      <c r="D244" s="235"/>
      <c r="E244" s="235"/>
      <c r="F244" s="236"/>
      <c r="G244" s="237"/>
      <c r="H244" s="237"/>
      <c r="I244" s="237"/>
      <c r="J244" s="245"/>
      <c r="K244" s="237"/>
      <c r="L244" s="238">
        <v>484.82</v>
      </c>
      <c r="M244" s="237"/>
      <c r="N244" s="241">
        <v>17555.330000000002</v>
      </c>
      <c r="EW244" s="223"/>
      <c r="EX244" s="232"/>
      <c r="EY244" s="232"/>
      <c r="EZ244" s="232"/>
      <c r="FB244" s="242" t="s">
        <v>215</v>
      </c>
      <c r="FD244" s="232"/>
      <c r="FE244" s="232"/>
      <c r="FG244" s="232"/>
    </row>
    <row r="245" spans="1:163" s="167" customFormat="1" ht="21.6" x14ac:dyDescent="0.3">
      <c r="A245" s="243"/>
      <c r="B245" s="234" t="s">
        <v>318</v>
      </c>
      <c r="C245" s="235" t="s">
        <v>319</v>
      </c>
      <c r="D245" s="235"/>
      <c r="E245" s="235"/>
      <c r="F245" s="236" t="s">
        <v>218</v>
      </c>
      <c r="G245" s="252">
        <v>110</v>
      </c>
      <c r="H245" s="237"/>
      <c r="I245" s="252">
        <v>110</v>
      </c>
      <c r="J245" s="245"/>
      <c r="K245" s="237"/>
      <c r="L245" s="238">
        <v>533.29999999999995</v>
      </c>
      <c r="M245" s="237"/>
      <c r="N245" s="241">
        <v>19310.86</v>
      </c>
      <c r="EW245" s="223"/>
      <c r="EX245" s="232"/>
      <c r="EY245" s="232"/>
      <c r="EZ245" s="232"/>
      <c r="FB245" s="242" t="s">
        <v>319</v>
      </c>
      <c r="FD245" s="232"/>
      <c r="FE245" s="232"/>
      <c r="FG245" s="232"/>
    </row>
    <row r="246" spans="1:163" s="167" customFormat="1" ht="21.6" x14ac:dyDescent="0.3">
      <c r="A246" s="243"/>
      <c r="B246" s="234" t="s">
        <v>320</v>
      </c>
      <c r="C246" s="235" t="s">
        <v>321</v>
      </c>
      <c r="D246" s="235"/>
      <c r="E246" s="235"/>
      <c r="F246" s="236" t="s">
        <v>218</v>
      </c>
      <c r="G246" s="252">
        <v>73</v>
      </c>
      <c r="H246" s="237"/>
      <c r="I246" s="252">
        <v>73</v>
      </c>
      <c r="J246" s="245"/>
      <c r="K246" s="237"/>
      <c r="L246" s="238">
        <v>353.92</v>
      </c>
      <c r="M246" s="237"/>
      <c r="N246" s="241">
        <v>12815.39</v>
      </c>
      <c r="EW246" s="223"/>
      <c r="EX246" s="232"/>
      <c r="EY246" s="232"/>
      <c r="EZ246" s="232"/>
      <c r="FB246" s="242" t="s">
        <v>321</v>
      </c>
      <c r="FD246" s="232"/>
      <c r="FE246" s="232"/>
      <c r="FG246" s="232"/>
    </row>
    <row r="247" spans="1:163" s="167" customFormat="1" ht="14.4" x14ac:dyDescent="0.3">
      <c r="A247" s="253"/>
      <c r="B247" s="254"/>
      <c r="C247" s="226" t="s">
        <v>221</v>
      </c>
      <c r="D247" s="226"/>
      <c r="E247" s="226"/>
      <c r="F247" s="227"/>
      <c r="G247" s="228"/>
      <c r="H247" s="228"/>
      <c r="I247" s="228"/>
      <c r="J247" s="230"/>
      <c r="K247" s="228"/>
      <c r="L247" s="255">
        <v>2490.39</v>
      </c>
      <c r="M247" s="249"/>
      <c r="N247" s="256">
        <v>61806.68</v>
      </c>
      <c r="EW247" s="223"/>
      <c r="EX247" s="232"/>
      <c r="EY247" s="232"/>
      <c r="EZ247" s="232"/>
      <c r="FD247" s="232" t="s">
        <v>221</v>
      </c>
      <c r="FE247" s="232"/>
      <c r="FG247" s="232"/>
    </row>
    <row r="248" spans="1:163" s="167" customFormat="1" ht="21.6" x14ac:dyDescent="0.3">
      <c r="A248" s="224" t="s">
        <v>347</v>
      </c>
      <c r="B248" s="225" t="s">
        <v>348</v>
      </c>
      <c r="C248" s="226" t="s">
        <v>349</v>
      </c>
      <c r="D248" s="226"/>
      <c r="E248" s="226"/>
      <c r="F248" s="227" t="s">
        <v>325</v>
      </c>
      <c r="G248" s="228">
        <v>1.1970000000000001</v>
      </c>
      <c r="H248" s="229">
        <v>1</v>
      </c>
      <c r="I248" s="289">
        <v>1.1970000000000001</v>
      </c>
      <c r="J248" s="230"/>
      <c r="K248" s="228"/>
      <c r="L248" s="230"/>
      <c r="M248" s="228"/>
      <c r="N248" s="231"/>
      <c r="EW248" s="223"/>
      <c r="EX248" s="232" t="s">
        <v>349</v>
      </c>
      <c r="EY248" s="232" t="s">
        <v>153</v>
      </c>
      <c r="EZ248" s="232" t="s">
        <v>153</v>
      </c>
      <c r="FD248" s="232"/>
      <c r="FE248" s="232"/>
      <c r="FG248" s="232"/>
    </row>
    <row r="249" spans="1:163" s="167" customFormat="1" ht="14.4" x14ac:dyDescent="0.3">
      <c r="A249" s="233"/>
      <c r="B249" s="234" t="s">
        <v>164</v>
      </c>
      <c r="C249" s="235" t="s">
        <v>205</v>
      </c>
      <c r="D249" s="235"/>
      <c r="E249" s="235"/>
      <c r="F249" s="236"/>
      <c r="G249" s="237"/>
      <c r="H249" s="237"/>
      <c r="I249" s="237"/>
      <c r="J249" s="238">
        <v>271.66000000000003</v>
      </c>
      <c r="K249" s="237"/>
      <c r="L249" s="238">
        <v>325.18</v>
      </c>
      <c r="M249" s="240">
        <v>36.21</v>
      </c>
      <c r="N249" s="241">
        <v>11774.77</v>
      </c>
      <c r="EW249" s="223"/>
      <c r="EX249" s="232"/>
      <c r="EY249" s="232"/>
      <c r="EZ249" s="232"/>
      <c r="FA249" s="242" t="s">
        <v>205</v>
      </c>
      <c r="FD249" s="232"/>
      <c r="FE249" s="232"/>
      <c r="FG249" s="232"/>
    </row>
    <row r="250" spans="1:163" s="167" customFormat="1" ht="14.4" x14ac:dyDescent="0.3">
      <c r="A250" s="233"/>
      <c r="B250" s="234" t="s">
        <v>206</v>
      </c>
      <c r="C250" s="235" t="s">
        <v>207</v>
      </c>
      <c r="D250" s="235"/>
      <c r="E250" s="235"/>
      <c r="F250" s="236"/>
      <c r="G250" s="237"/>
      <c r="H250" s="237"/>
      <c r="I250" s="237"/>
      <c r="J250" s="238">
        <v>671.33</v>
      </c>
      <c r="K250" s="237"/>
      <c r="L250" s="238">
        <v>803.58</v>
      </c>
      <c r="M250" s="240">
        <v>14.31</v>
      </c>
      <c r="N250" s="241">
        <v>11499.23</v>
      </c>
      <c r="EW250" s="223"/>
      <c r="EX250" s="232"/>
      <c r="EY250" s="232"/>
      <c r="EZ250" s="232"/>
      <c r="FA250" s="242" t="s">
        <v>207</v>
      </c>
      <c r="FD250" s="232"/>
      <c r="FE250" s="232"/>
      <c r="FG250" s="232"/>
    </row>
    <row r="251" spans="1:163" s="167" customFormat="1" ht="14.4" x14ac:dyDescent="0.3">
      <c r="A251" s="233"/>
      <c r="B251" s="234" t="s">
        <v>201</v>
      </c>
      <c r="C251" s="235" t="s">
        <v>208</v>
      </c>
      <c r="D251" s="235"/>
      <c r="E251" s="235"/>
      <c r="F251" s="236"/>
      <c r="G251" s="237"/>
      <c r="H251" s="237"/>
      <c r="I251" s="237"/>
      <c r="J251" s="238">
        <v>78.48</v>
      </c>
      <c r="K251" s="237"/>
      <c r="L251" s="238">
        <v>93.94</v>
      </c>
      <c r="M251" s="240">
        <v>36.21</v>
      </c>
      <c r="N251" s="241">
        <v>3401.57</v>
      </c>
      <c r="EW251" s="223"/>
      <c r="EX251" s="232"/>
      <c r="EY251" s="232"/>
      <c r="EZ251" s="232"/>
      <c r="FA251" s="242" t="s">
        <v>208</v>
      </c>
      <c r="FD251" s="232"/>
      <c r="FE251" s="232"/>
      <c r="FG251" s="232"/>
    </row>
    <row r="252" spans="1:163" s="167" customFormat="1" ht="14.4" x14ac:dyDescent="0.3">
      <c r="A252" s="233"/>
      <c r="B252" s="234" t="s">
        <v>209</v>
      </c>
      <c r="C252" s="235" t="s">
        <v>210</v>
      </c>
      <c r="D252" s="235"/>
      <c r="E252" s="235"/>
      <c r="F252" s="236"/>
      <c r="G252" s="237"/>
      <c r="H252" s="237"/>
      <c r="I252" s="237"/>
      <c r="J252" s="238">
        <v>88.49</v>
      </c>
      <c r="K252" s="237"/>
      <c r="L252" s="238">
        <v>105.92</v>
      </c>
      <c r="M252" s="240">
        <v>9.26</v>
      </c>
      <c r="N252" s="263">
        <v>980.82</v>
      </c>
      <c r="EW252" s="223"/>
      <c r="EX252" s="232"/>
      <c r="EY252" s="232"/>
      <c r="EZ252" s="232"/>
      <c r="FA252" s="242" t="s">
        <v>210</v>
      </c>
      <c r="FD252" s="232"/>
      <c r="FE252" s="232"/>
      <c r="FG252" s="232"/>
    </row>
    <row r="253" spans="1:163" s="167" customFormat="1" ht="14.4" x14ac:dyDescent="0.3">
      <c r="A253" s="243"/>
      <c r="B253" s="234"/>
      <c r="C253" s="235" t="s">
        <v>211</v>
      </c>
      <c r="D253" s="235"/>
      <c r="E253" s="235"/>
      <c r="F253" s="236" t="s">
        <v>212</v>
      </c>
      <c r="G253" s="244">
        <v>28.9</v>
      </c>
      <c r="H253" s="237"/>
      <c r="I253" s="266">
        <v>34.593299999999999</v>
      </c>
      <c r="J253" s="245"/>
      <c r="K253" s="237"/>
      <c r="L253" s="245"/>
      <c r="M253" s="237"/>
      <c r="N253" s="246"/>
      <c r="EW253" s="223"/>
      <c r="EX253" s="232"/>
      <c r="EY253" s="232"/>
      <c r="EZ253" s="232"/>
      <c r="FB253" s="242" t="s">
        <v>211</v>
      </c>
      <c r="FD253" s="232"/>
      <c r="FE253" s="232"/>
      <c r="FG253" s="232"/>
    </row>
    <row r="254" spans="1:163" s="167" customFormat="1" ht="14.4" x14ac:dyDescent="0.3">
      <c r="A254" s="243"/>
      <c r="B254" s="234"/>
      <c r="C254" s="235" t="s">
        <v>213</v>
      </c>
      <c r="D254" s="235"/>
      <c r="E254" s="235"/>
      <c r="F254" s="236" t="s">
        <v>212</v>
      </c>
      <c r="G254" s="240">
        <v>5.83</v>
      </c>
      <c r="H254" s="237"/>
      <c r="I254" s="290">
        <v>6.97851</v>
      </c>
      <c r="J254" s="245"/>
      <c r="K254" s="237"/>
      <c r="L254" s="245"/>
      <c r="M254" s="237"/>
      <c r="N254" s="246"/>
      <c r="EW254" s="223"/>
      <c r="EX254" s="232"/>
      <c r="EY254" s="232"/>
      <c r="EZ254" s="232"/>
      <c r="FB254" s="242" t="s">
        <v>213</v>
      </c>
      <c r="FD254" s="232"/>
      <c r="FE254" s="232"/>
      <c r="FG254" s="232"/>
    </row>
    <row r="255" spans="1:163" s="167" customFormat="1" ht="14.4" x14ac:dyDescent="0.3">
      <c r="A255" s="233"/>
      <c r="B255" s="234"/>
      <c r="C255" s="247" t="s">
        <v>214</v>
      </c>
      <c r="D255" s="247"/>
      <c r="E255" s="247"/>
      <c r="F255" s="248"/>
      <c r="G255" s="249"/>
      <c r="H255" s="249"/>
      <c r="I255" s="249"/>
      <c r="J255" s="250">
        <v>1031.48</v>
      </c>
      <c r="K255" s="249"/>
      <c r="L255" s="250">
        <v>1234.68</v>
      </c>
      <c r="M255" s="249"/>
      <c r="N255" s="251">
        <v>24254.82</v>
      </c>
      <c r="EW255" s="223"/>
      <c r="EX255" s="232"/>
      <c r="EY255" s="232"/>
      <c r="EZ255" s="232"/>
      <c r="FC255" s="242" t="s">
        <v>214</v>
      </c>
      <c r="FD255" s="232"/>
      <c r="FE255" s="232"/>
      <c r="FG255" s="232"/>
    </row>
    <row r="256" spans="1:163" s="167" customFormat="1" ht="14.4" x14ac:dyDescent="0.3">
      <c r="A256" s="243"/>
      <c r="B256" s="234"/>
      <c r="C256" s="235" t="s">
        <v>215</v>
      </c>
      <c r="D256" s="235"/>
      <c r="E256" s="235"/>
      <c r="F256" s="236"/>
      <c r="G256" s="237"/>
      <c r="H256" s="237"/>
      <c r="I256" s="237"/>
      <c r="J256" s="245"/>
      <c r="K256" s="237"/>
      <c r="L256" s="238">
        <v>419.12</v>
      </c>
      <c r="M256" s="237"/>
      <c r="N256" s="241">
        <v>15176.34</v>
      </c>
      <c r="EW256" s="223"/>
      <c r="EX256" s="232"/>
      <c r="EY256" s="232"/>
      <c r="EZ256" s="232"/>
      <c r="FB256" s="242" t="s">
        <v>215</v>
      </c>
      <c r="FD256" s="232"/>
      <c r="FE256" s="232"/>
      <c r="FG256" s="232"/>
    </row>
    <row r="257" spans="1:163" s="167" customFormat="1" ht="14.4" x14ac:dyDescent="0.3">
      <c r="A257" s="243"/>
      <c r="B257" s="234" t="s">
        <v>333</v>
      </c>
      <c r="C257" s="235" t="s">
        <v>334</v>
      </c>
      <c r="D257" s="235"/>
      <c r="E257" s="235"/>
      <c r="F257" s="236" t="s">
        <v>218</v>
      </c>
      <c r="G257" s="252">
        <v>93</v>
      </c>
      <c r="H257" s="237"/>
      <c r="I257" s="252">
        <v>93</v>
      </c>
      <c r="J257" s="245"/>
      <c r="K257" s="237"/>
      <c r="L257" s="238">
        <v>389.78</v>
      </c>
      <c r="M257" s="237"/>
      <c r="N257" s="241">
        <v>14114</v>
      </c>
      <c r="EW257" s="223"/>
      <c r="EX257" s="232"/>
      <c r="EY257" s="232"/>
      <c r="EZ257" s="232"/>
      <c r="FB257" s="242" t="s">
        <v>334</v>
      </c>
      <c r="FD257" s="232"/>
      <c r="FE257" s="232"/>
      <c r="FG257" s="232"/>
    </row>
    <row r="258" spans="1:163" s="167" customFormat="1" ht="14.4" x14ac:dyDescent="0.3">
      <c r="A258" s="243"/>
      <c r="B258" s="234" t="s">
        <v>335</v>
      </c>
      <c r="C258" s="235" t="s">
        <v>336</v>
      </c>
      <c r="D258" s="235"/>
      <c r="E258" s="235"/>
      <c r="F258" s="236" t="s">
        <v>218</v>
      </c>
      <c r="G258" s="252">
        <v>62</v>
      </c>
      <c r="H258" s="237"/>
      <c r="I258" s="252">
        <v>62</v>
      </c>
      <c r="J258" s="245"/>
      <c r="K258" s="237"/>
      <c r="L258" s="238">
        <v>259.85000000000002</v>
      </c>
      <c r="M258" s="237"/>
      <c r="N258" s="241">
        <v>9409.33</v>
      </c>
      <c r="EW258" s="223"/>
      <c r="EX258" s="232"/>
      <c r="EY258" s="232"/>
      <c r="EZ258" s="232"/>
      <c r="FB258" s="242" t="s">
        <v>336</v>
      </c>
      <c r="FD258" s="232"/>
      <c r="FE258" s="232"/>
      <c r="FG258" s="232"/>
    </row>
    <row r="259" spans="1:163" s="167" customFormat="1" ht="14.4" x14ac:dyDescent="0.3">
      <c r="A259" s="253"/>
      <c r="B259" s="254"/>
      <c r="C259" s="226" t="s">
        <v>221</v>
      </c>
      <c r="D259" s="226"/>
      <c r="E259" s="226"/>
      <c r="F259" s="227"/>
      <c r="G259" s="228"/>
      <c r="H259" s="228"/>
      <c r="I259" s="228"/>
      <c r="J259" s="230"/>
      <c r="K259" s="228"/>
      <c r="L259" s="255">
        <v>1884.31</v>
      </c>
      <c r="M259" s="249"/>
      <c r="N259" s="256">
        <v>47778.15</v>
      </c>
      <c r="EW259" s="223"/>
      <c r="EX259" s="232"/>
      <c r="EY259" s="232"/>
      <c r="EZ259" s="232"/>
      <c r="FD259" s="232" t="s">
        <v>221</v>
      </c>
      <c r="FE259" s="232"/>
      <c r="FG259" s="232"/>
    </row>
    <row r="260" spans="1:163" s="167" customFormat="1" ht="21.6" x14ac:dyDescent="0.3">
      <c r="A260" s="224" t="s">
        <v>350</v>
      </c>
      <c r="B260" s="225" t="s">
        <v>351</v>
      </c>
      <c r="C260" s="226" t="s">
        <v>352</v>
      </c>
      <c r="D260" s="226"/>
      <c r="E260" s="226"/>
      <c r="F260" s="227" t="s">
        <v>313</v>
      </c>
      <c r="G260" s="228">
        <v>2.34</v>
      </c>
      <c r="H260" s="229">
        <v>1</v>
      </c>
      <c r="I260" s="265">
        <v>2.34</v>
      </c>
      <c r="J260" s="230"/>
      <c r="K260" s="228"/>
      <c r="L260" s="230"/>
      <c r="M260" s="228"/>
      <c r="N260" s="231"/>
      <c r="EW260" s="223"/>
      <c r="EX260" s="232" t="s">
        <v>352</v>
      </c>
      <c r="EY260" s="232" t="s">
        <v>153</v>
      </c>
      <c r="EZ260" s="232" t="s">
        <v>153</v>
      </c>
      <c r="FD260" s="232"/>
      <c r="FE260" s="232"/>
      <c r="FG260" s="232"/>
    </row>
    <row r="261" spans="1:163" s="167" customFormat="1" ht="14.4" x14ac:dyDescent="0.3">
      <c r="A261" s="233"/>
      <c r="B261" s="234" t="s">
        <v>164</v>
      </c>
      <c r="C261" s="235" t="s">
        <v>205</v>
      </c>
      <c r="D261" s="235"/>
      <c r="E261" s="235"/>
      <c r="F261" s="236"/>
      <c r="G261" s="237"/>
      <c r="H261" s="237"/>
      <c r="I261" s="237"/>
      <c r="J261" s="238">
        <v>56.76</v>
      </c>
      <c r="K261" s="237"/>
      <c r="L261" s="238">
        <v>132.82</v>
      </c>
      <c r="M261" s="240">
        <v>36.21</v>
      </c>
      <c r="N261" s="241">
        <v>4809.41</v>
      </c>
      <c r="EW261" s="223"/>
      <c r="EX261" s="232"/>
      <c r="EY261" s="232"/>
      <c r="EZ261" s="232"/>
      <c r="FA261" s="242" t="s">
        <v>205</v>
      </c>
      <c r="FD261" s="232"/>
      <c r="FE261" s="232"/>
      <c r="FG261" s="232"/>
    </row>
    <row r="262" spans="1:163" s="167" customFormat="1" ht="14.4" x14ac:dyDescent="0.3">
      <c r="A262" s="233"/>
      <c r="B262" s="234" t="s">
        <v>206</v>
      </c>
      <c r="C262" s="235" t="s">
        <v>207</v>
      </c>
      <c r="D262" s="235"/>
      <c r="E262" s="235"/>
      <c r="F262" s="236"/>
      <c r="G262" s="237"/>
      <c r="H262" s="237"/>
      <c r="I262" s="237"/>
      <c r="J262" s="238">
        <v>9.8699999999999992</v>
      </c>
      <c r="K262" s="237"/>
      <c r="L262" s="238">
        <v>23.1</v>
      </c>
      <c r="M262" s="240">
        <v>14.31</v>
      </c>
      <c r="N262" s="263">
        <v>330.56</v>
      </c>
      <c r="EW262" s="223"/>
      <c r="EX262" s="232"/>
      <c r="EY262" s="232"/>
      <c r="EZ262" s="232"/>
      <c r="FA262" s="242" t="s">
        <v>207</v>
      </c>
      <c r="FD262" s="232"/>
      <c r="FE262" s="232"/>
      <c r="FG262" s="232"/>
    </row>
    <row r="263" spans="1:163" s="167" customFormat="1" ht="14.4" x14ac:dyDescent="0.3">
      <c r="A263" s="233"/>
      <c r="B263" s="234" t="s">
        <v>201</v>
      </c>
      <c r="C263" s="235" t="s">
        <v>208</v>
      </c>
      <c r="D263" s="235"/>
      <c r="E263" s="235"/>
      <c r="F263" s="236"/>
      <c r="G263" s="237"/>
      <c r="H263" s="237"/>
      <c r="I263" s="237"/>
      <c r="J263" s="238">
        <v>0.33</v>
      </c>
      <c r="K263" s="237"/>
      <c r="L263" s="238">
        <v>0.77</v>
      </c>
      <c r="M263" s="240">
        <v>36.21</v>
      </c>
      <c r="N263" s="263">
        <v>27.88</v>
      </c>
      <c r="EW263" s="223"/>
      <c r="EX263" s="232"/>
      <c r="EY263" s="232"/>
      <c r="EZ263" s="232"/>
      <c r="FA263" s="242" t="s">
        <v>208</v>
      </c>
      <c r="FD263" s="232"/>
      <c r="FE263" s="232"/>
      <c r="FG263" s="232"/>
    </row>
    <row r="264" spans="1:163" s="167" customFormat="1" ht="14.4" x14ac:dyDescent="0.3">
      <c r="A264" s="233"/>
      <c r="B264" s="234" t="s">
        <v>209</v>
      </c>
      <c r="C264" s="235" t="s">
        <v>210</v>
      </c>
      <c r="D264" s="235"/>
      <c r="E264" s="235"/>
      <c r="F264" s="236"/>
      <c r="G264" s="237"/>
      <c r="H264" s="237"/>
      <c r="I264" s="237"/>
      <c r="J264" s="238">
        <v>420.76</v>
      </c>
      <c r="K264" s="237"/>
      <c r="L264" s="238">
        <v>984.58</v>
      </c>
      <c r="M264" s="240">
        <v>9.26</v>
      </c>
      <c r="N264" s="241">
        <v>9117.2099999999991</v>
      </c>
      <c r="EW264" s="223"/>
      <c r="EX264" s="232"/>
      <c r="EY264" s="232"/>
      <c r="EZ264" s="232"/>
      <c r="FA264" s="242" t="s">
        <v>210</v>
      </c>
      <c r="FD264" s="232"/>
      <c r="FE264" s="232"/>
      <c r="FG264" s="232"/>
    </row>
    <row r="265" spans="1:163" s="167" customFormat="1" ht="14.4" x14ac:dyDescent="0.3">
      <c r="A265" s="243"/>
      <c r="B265" s="234"/>
      <c r="C265" s="235" t="s">
        <v>211</v>
      </c>
      <c r="D265" s="235"/>
      <c r="E265" s="235"/>
      <c r="F265" s="236" t="s">
        <v>212</v>
      </c>
      <c r="G265" s="240">
        <v>5.33</v>
      </c>
      <c r="H265" s="237"/>
      <c r="I265" s="266">
        <v>12.472200000000001</v>
      </c>
      <c r="J265" s="245"/>
      <c r="K265" s="237"/>
      <c r="L265" s="245"/>
      <c r="M265" s="237"/>
      <c r="N265" s="246"/>
      <c r="EW265" s="223"/>
      <c r="EX265" s="232"/>
      <c r="EY265" s="232"/>
      <c r="EZ265" s="232"/>
      <c r="FB265" s="242" t="s">
        <v>211</v>
      </c>
      <c r="FD265" s="232"/>
      <c r="FE265" s="232"/>
      <c r="FG265" s="232"/>
    </row>
    <row r="266" spans="1:163" s="167" customFormat="1" ht="14.4" x14ac:dyDescent="0.3">
      <c r="A266" s="243"/>
      <c r="B266" s="234"/>
      <c r="C266" s="235" t="s">
        <v>213</v>
      </c>
      <c r="D266" s="235"/>
      <c r="E266" s="235"/>
      <c r="F266" s="236" t="s">
        <v>212</v>
      </c>
      <c r="G266" s="240">
        <v>0.03</v>
      </c>
      <c r="H266" s="237"/>
      <c r="I266" s="266">
        <v>7.0199999999999999E-2</v>
      </c>
      <c r="J266" s="245"/>
      <c r="K266" s="237"/>
      <c r="L266" s="245"/>
      <c r="M266" s="237"/>
      <c r="N266" s="246"/>
      <c r="EW266" s="223"/>
      <c r="EX266" s="232"/>
      <c r="EY266" s="232"/>
      <c r="EZ266" s="232"/>
      <c r="FB266" s="242" t="s">
        <v>213</v>
      </c>
      <c r="FD266" s="232"/>
      <c r="FE266" s="232"/>
      <c r="FG266" s="232"/>
    </row>
    <row r="267" spans="1:163" s="167" customFormat="1" ht="14.4" x14ac:dyDescent="0.3">
      <c r="A267" s="233"/>
      <c r="B267" s="234"/>
      <c r="C267" s="247" t="s">
        <v>214</v>
      </c>
      <c r="D267" s="247"/>
      <c r="E267" s="247"/>
      <c r="F267" s="248"/>
      <c r="G267" s="249"/>
      <c r="H267" s="249"/>
      <c r="I267" s="249"/>
      <c r="J267" s="257">
        <v>487.39</v>
      </c>
      <c r="K267" s="249"/>
      <c r="L267" s="250">
        <v>1140.5</v>
      </c>
      <c r="M267" s="249"/>
      <c r="N267" s="251">
        <v>14257.18</v>
      </c>
      <c r="EW267" s="223"/>
      <c r="EX267" s="232"/>
      <c r="EY267" s="232"/>
      <c r="EZ267" s="232"/>
      <c r="FC267" s="242" t="s">
        <v>214</v>
      </c>
      <c r="FD267" s="232"/>
      <c r="FE267" s="232"/>
      <c r="FG267" s="232"/>
    </row>
    <row r="268" spans="1:163" s="167" customFormat="1" ht="14.4" x14ac:dyDescent="0.3">
      <c r="A268" s="243"/>
      <c r="B268" s="234"/>
      <c r="C268" s="235" t="s">
        <v>215</v>
      </c>
      <c r="D268" s="235"/>
      <c r="E268" s="235"/>
      <c r="F268" s="236"/>
      <c r="G268" s="237"/>
      <c r="H268" s="237"/>
      <c r="I268" s="237"/>
      <c r="J268" s="245"/>
      <c r="K268" s="237"/>
      <c r="L268" s="238">
        <v>133.59</v>
      </c>
      <c r="M268" s="237"/>
      <c r="N268" s="241">
        <v>4837.29</v>
      </c>
      <c r="EW268" s="223"/>
      <c r="EX268" s="232"/>
      <c r="EY268" s="232"/>
      <c r="EZ268" s="232"/>
      <c r="FB268" s="242" t="s">
        <v>215</v>
      </c>
      <c r="FD268" s="232"/>
      <c r="FE268" s="232"/>
      <c r="FG268" s="232"/>
    </row>
    <row r="269" spans="1:163" s="167" customFormat="1" ht="21.6" x14ac:dyDescent="0.3">
      <c r="A269" s="243"/>
      <c r="B269" s="234" t="s">
        <v>353</v>
      </c>
      <c r="C269" s="235" t="s">
        <v>354</v>
      </c>
      <c r="D269" s="235"/>
      <c r="E269" s="235"/>
      <c r="F269" s="236" t="s">
        <v>218</v>
      </c>
      <c r="G269" s="252">
        <v>94</v>
      </c>
      <c r="H269" s="237"/>
      <c r="I269" s="252">
        <v>94</v>
      </c>
      <c r="J269" s="245"/>
      <c r="K269" s="237"/>
      <c r="L269" s="238">
        <v>125.57</v>
      </c>
      <c r="M269" s="237"/>
      <c r="N269" s="241">
        <v>4547.05</v>
      </c>
      <c r="EW269" s="223"/>
      <c r="EX269" s="232"/>
      <c r="EY269" s="232"/>
      <c r="EZ269" s="232"/>
      <c r="FB269" s="242" t="s">
        <v>354</v>
      </c>
      <c r="FD269" s="232"/>
      <c r="FE269" s="232"/>
      <c r="FG269" s="232"/>
    </row>
    <row r="270" spans="1:163" s="167" customFormat="1" ht="21.6" x14ac:dyDescent="0.3">
      <c r="A270" s="243"/>
      <c r="B270" s="234" t="s">
        <v>355</v>
      </c>
      <c r="C270" s="235" t="s">
        <v>356</v>
      </c>
      <c r="D270" s="235"/>
      <c r="E270" s="235"/>
      <c r="F270" s="236" t="s">
        <v>218</v>
      </c>
      <c r="G270" s="252">
        <v>51</v>
      </c>
      <c r="H270" s="237"/>
      <c r="I270" s="252">
        <v>51</v>
      </c>
      <c r="J270" s="245"/>
      <c r="K270" s="237"/>
      <c r="L270" s="238">
        <v>68.13</v>
      </c>
      <c r="M270" s="237"/>
      <c r="N270" s="241">
        <v>2467.02</v>
      </c>
      <c r="EW270" s="223"/>
      <c r="EX270" s="232"/>
      <c r="EY270" s="232"/>
      <c r="EZ270" s="232"/>
      <c r="FB270" s="242" t="s">
        <v>356</v>
      </c>
      <c r="FD270" s="232"/>
      <c r="FE270" s="232"/>
      <c r="FG270" s="232"/>
    </row>
    <row r="271" spans="1:163" s="167" customFormat="1" ht="14.4" x14ac:dyDescent="0.3">
      <c r="A271" s="253"/>
      <c r="B271" s="254"/>
      <c r="C271" s="226" t="s">
        <v>221</v>
      </c>
      <c r="D271" s="226"/>
      <c r="E271" s="226"/>
      <c r="F271" s="227"/>
      <c r="G271" s="228"/>
      <c r="H271" s="228"/>
      <c r="I271" s="228"/>
      <c r="J271" s="230"/>
      <c r="K271" s="228"/>
      <c r="L271" s="255">
        <v>1334.2</v>
      </c>
      <c r="M271" s="249"/>
      <c r="N271" s="256">
        <v>21271.25</v>
      </c>
      <c r="EW271" s="223"/>
      <c r="EX271" s="232"/>
      <c r="EY271" s="232"/>
      <c r="EZ271" s="232"/>
      <c r="FD271" s="232" t="s">
        <v>221</v>
      </c>
      <c r="FE271" s="232"/>
      <c r="FG271" s="232"/>
    </row>
    <row r="272" spans="1:163" s="167" customFormat="1" ht="21.6" x14ac:dyDescent="0.3">
      <c r="A272" s="224" t="s">
        <v>357</v>
      </c>
      <c r="B272" s="225" t="s">
        <v>358</v>
      </c>
      <c r="C272" s="226" t="s">
        <v>359</v>
      </c>
      <c r="D272" s="226"/>
      <c r="E272" s="226"/>
      <c r="F272" s="227" t="s">
        <v>313</v>
      </c>
      <c r="G272" s="228">
        <v>2.34</v>
      </c>
      <c r="H272" s="229">
        <v>1</v>
      </c>
      <c r="I272" s="265">
        <v>2.34</v>
      </c>
      <c r="J272" s="230"/>
      <c r="K272" s="228"/>
      <c r="L272" s="230"/>
      <c r="M272" s="228"/>
      <c r="N272" s="231"/>
      <c r="EW272" s="223"/>
      <c r="EX272" s="232" t="s">
        <v>359</v>
      </c>
      <c r="EY272" s="232" t="s">
        <v>153</v>
      </c>
      <c r="EZ272" s="232" t="s">
        <v>153</v>
      </c>
      <c r="FD272" s="232"/>
      <c r="FE272" s="232"/>
      <c r="FG272" s="232"/>
    </row>
    <row r="273" spans="1:163" s="167" customFormat="1" ht="14.4" x14ac:dyDescent="0.3">
      <c r="A273" s="233"/>
      <c r="B273" s="234" t="s">
        <v>164</v>
      </c>
      <c r="C273" s="235" t="s">
        <v>205</v>
      </c>
      <c r="D273" s="235"/>
      <c r="E273" s="235"/>
      <c r="F273" s="236"/>
      <c r="G273" s="237"/>
      <c r="H273" s="237"/>
      <c r="I273" s="237"/>
      <c r="J273" s="238">
        <v>22.4</v>
      </c>
      <c r="K273" s="237"/>
      <c r="L273" s="238">
        <v>52.42</v>
      </c>
      <c r="M273" s="240">
        <v>36.21</v>
      </c>
      <c r="N273" s="241">
        <v>1898.13</v>
      </c>
      <c r="EW273" s="223"/>
      <c r="EX273" s="232"/>
      <c r="EY273" s="232"/>
      <c r="EZ273" s="232"/>
      <c r="FA273" s="242" t="s">
        <v>205</v>
      </c>
      <c r="FD273" s="232"/>
      <c r="FE273" s="232"/>
      <c r="FG273" s="232"/>
    </row>
    <row r="274" spans="1:163" s="167" customFormat="1" ht="14.4" x14ac:dyDescent="0.3">
      <c r="A274" s="233"/>
      <c r="B274" s="234" t="s">
        <v>206</v>
      </c>
      <c r="C274" s="235" t="s">
        <v>207</v>
      </c>
      <c r="D274" s="235"/>
      <c r="E274" s="235"/>
      <c r="F274" s="236"/>
      <c r="G274" s="237"/>
      <c r="H274" s="237"/>
      <c r="I274" s="237"/>
      <c r="J274" s="238">
        <v>6.66</v>
      </c>
      <c r="K274" s="237"/>
      <c r="L274" s="238">
        <v>15.58</v>
      </c>
      <c r="M274" s="240">
        <v>14.31</v>
      </c>
      <c r="N274" s="263">
        <v>222.95</v>
      </c>
      <c r="EW274" s="223"/>
      <c r="EX274" s="232"/>
      <c r="EY274" s="232"/>
      <c r="EZ274" s="232"/>
      <c r="FA274" s="242" t="s">
        <v>207</v>
      </c>
      <c r="FD274" s="232"/>
      <c r="FE274" s="232"/>
      <c r="FG274" s="232"/>
    </row>
    <row r="275" spans="1:163" s="167" customFormat="1" ht="14.4" x14ac:dyDescent="0.3">
      <c r="A275" s="233"/>
      <c r="B275" s="234" t="s">
        <v>201</v>
      </c>
      <c r="C275" s="235" t="s">
        <v>208</v>
      </c>
      <c r="D275" s="235"/>
      <c r="E275" s="235"/>
      <c r="F275" s="236"/>
      <c r="G275" s="237"/>
      <c r="H275" s="237"/>
      <c r="I275" s="237"/>
      <c r="J275" s="238">
        <v>0.33</v>
      </c>
      <c r="K275" s="237"/>
      <c r="L275" s="238">
        <v>0.77</v>
      </c>
      <c r="M275" s="240">
        <v>36.21</v>
      </c>
      <c r="N275" s="263">
        <v>27.88</v>
      </c>
      <c r="EW275" s="223"/>
      <c r="EX275" s="232"/>
      <c r="EY275" s="232"/>
      <c r="EZ275" s="232"/>
      <c r="FA275" s="242" t="s">
        <v>208</v>
      </c>
      <c r="FD275" s="232"/>
      <c r="FE275" s="232"/>
      <c r="FG275" s="232"/>
    </row>
    <row r="276" spans="1:163" s="167" customFormat="1" ht="14.4" x14ac:dyDescent="0.3">
      <c r="A276" s="233"/>
      <c r="B276" s="234" t="s">
        <v>209</v>
      </c>
      <c r="C276" s="235" t="s">
        <v>210</v>
      </c>
      <c r="D276" s="235"/>
      <c r="E276" s="235"/>
      <c r="F276" s="236"/>
      <c r="G276" s="237"/>
      <c r="H276" s="237"/>
      <c r="I276" s="237"/>
      <c r="J276" s="238">
        <v>494.31</v>
      </c>
      <c r="K276" s="237"/>
      <c r="L276" s="239">
        <v>1156.69</v>
      </c>
      <c r="M276" s="240">
        <v>9.26</v>
      </c>
      <c r="N276" s="241">
        <v>10710.95</v>
      </c>
      <c r="EW276" s="223"/>
      <c r="EX276" s="232"/>
      <c r="EY276" s="232"/>
      <c r="EZ276" s="232"/>
      <c r="FA276" s="242" t="s">
        <v>210</v>
      </c>
      <c r="FD276" s="232"/>
      <c r="FE276" s="232"/>
      <c r="FG276" s="232"/>
    </row>
    <row r="277" spans="1:163" s="167" customFormat="1" ht="14.4" x14ac:dyDescent="0.3">
      <c r="A277" s="243"/>
      <c r="B277" s="234"/>
      <c r="C277" s="235" t="s">
        <v>211</v>
      </c>
      <c r="D277" s="235"/>
      <c r="E277" s="235"/>
      <c r="F277" s="236" t="s">
        <v>212</v>
      </c>
      <c r="G277" s="240">
        <v>2.4700000000000002</v>
      </c>
      <c r="H277" s="237"/>
      <c r="I277" s="266">
        <v>5.7797999999999998</v>
      </c>
      <c r="J277" s="245"/>
      <c r="K277" s="237"/>
      <c r="L277" s="245"/>
      <c r="M277" s="237"/>
      <c r="N277" s="246"/>
      <c r="EW277" s="223"/>
      <c r="EX277" s="232"/>
      <c r="EY277" s="232"/>
      <c r="EZ277" s="232"/>
      <c r="FB277" s="242" t="s">
        <v>211</v>
      </c>
      <c r="FD277" s="232"/>
      <c r="FE277" s="232"/>
      <c r="FG277" s="232"/>
    </row>
    <row r="278" spans="1:163" s="167" customFormat="1" ht="14.4" x14ac:dyDescent="0.3">
      <c r="A278" s="243"/>
      <c r="B278" s="234"/>
      <c r="C278" s="235" t="s">
        <v>213</v>
      </c>
      <c r="D278" s="235"/>
      <c r="E278" s="235"/>
      <c r="F278" s="236" t="s">
        <v>212</v>
      </c>
      <c r="G278" s="240">
        <v>0.03</v>
      </c>
      <c r="H278" s="237"/>
      <c r="I278" s="266">
        <v>7.0199999999999999E-2</v>
      </c>
      <c r="J278" s="245"/>
      <c r="K278" s="237"/>
      <c r="L278" s="245"/>
      <c r="M278" s="237"/>
      <c r="N278" s="246"/>
      <c r="EW278" s="223"/>
      <c r="EX278" s="232"/>
      <c r="EY278" s="232"/>
      <c r="EZ278" s="232"/>
      <c r="FB278" s="242" t="s">
        <v>213</v>
      </c>
      <c r="FD278" s="232"/>
      <c r="FE278" s="232"/>
      <c r="FG278" s="232"/>
    </row>
    <row r="279" spans="1:163" s="167" customFormat="1" ht="14.4" x14ac:dyDescent="0.3">
      <c r="A279" s="233"/>
      <c r="B279" s="234"/>
      <c r="C279" s="247" t="s">
        <v>214</v>
      </c>
      <c r="D279" s="247"/>
      <c r="E279" s="247"/>
      <c r="F279" s="248"/>
      <c r="G279" s="249"/>
      <c r="H279" s="249"/>
      <c r="I279" s="249"/>
      <c r="J279" s="257">
        <v>523.37</v>
      </c>
      <c r="K279" s="249"/>
      <c r="L279" s="250">
        <v>1224.69</v>
      </c>
      <c r="M279" s="249"/>
      <c r="N279" s="251">
        <v>12832.03</v>
      </c>
      <c r="EW279" s="223"/>
      <c r="EX279" s="232"/>
      <c r="EY279" s="232"/>
      <c r="EZ279" s="232"/>
      <c r="FC279" s="242" t="s">
        <v>214</v>
      </c>
      <c r="FD279" s="232"/>
      <c r="FE279" s="232"/>
      <c r="FG279" s="232"/>
    </row>
    <row r="280" spans="1:163" s="167" customFormat="1" ht="14.4" x14ac:dyDescent="0.3">
      <c r="A280" s="243"/>
      <c r="B280" s="234"/>
      <c r="C280" s="235" t="s">
        <v>215</v>
      </c>
      <c r="D280" s="235"/>
      <c r="E280" s="235"/>
      <c r="F280" s="236"/>
      <c r="G280" s="237"/>
      <c r="H280" s="237"/>
      <c r="I280" s="237"/>
      <c r="J280" s="245"/>
      <c r="K280" s="237"/>
      <c r="L280" s="238">
        <v>53.19</v>
      </c>
      <c r="M280" s="237"/>
      <c r="N280" s="241">
        <v>1926.01</v>
      </c>
      <c r="EW280" s="223"/>
      <c r="EX280" s="232"/>
      <c r="EY280" s="232"/>
      <c r="EZ280" s="232"/>
      <c r="FB280" s="242" t="s">
        <v>215</v>
      </c>
      <c r="FD280" s="232"/>
      <c r="FE280" s="232"/>
      <c r="FG280" s="232"/>
    </row>
    <row r="281" spans="1:163" s="167" customFormat="1" ht="21.6" x14ac:dyDescent="0.3">
      <c r="A281" s="243"/>
      <c r="B281" s="234" t="s">
        <v>353</v>
      </c>
      <c r="C281" s="235" t="s">
        <v>354</v>
      </c>
      <c r="D281" s="235"/>
      <c r="E281" s="235"/>
      <c r="F281" s="236" t="s">
        <v>218</v>
      </c>
      <c r="G281" s="252">
        <v>94</v>
      </c>
      <c r="H281" s="237"/>
      <c r="I281" s="252">
        <v>94</v>
      </c>
      <c r="J281" s="245"/>
      <c r="K281" s="237"/>
      <c r="L281" s="238">
        <v>50</v>
      </c>
      <c r="M281" s="237"/>
      <c r="N281" s="241">
        <v>1810.45</v>
      </c>
      <c r="EW281" s="223"/>
      <c r="EX281" s="232"/>
      <c r="EY281" s="232"/>
      <c r="EZ281" s="232"/>
      <c r="FB281" s="242" t="s">
        <v>354</v>
      </c>
      <c r="FD281" s="232"/>
      <c r="FE281" s="232"/>
      <c r="FG281" s="232"/>
    </row>
    <row r="282" spans="1:163" s="167" customFormat="1" ht="21.6" x14ac:dyDescent="0.3">
      <c r="A282" s="243"/>
      <c r="B282" s="234" t="s">
        <v>355</v>
      </c>
      <c r="C282" s="235" t="s">
        <v>356</v>
      </c>
      <c r="D282" s="235"/>
      <c r="E282" s="235"/>
      <c r="F282" s="236" t="s">
        <v>218</v>
      </c>
      <c r="G282" s="252">
        <v>51</v>
      </c>
      <c r="H282" s="237"/>
      <c r="I282" s="252">
        <v>51</v>
      </c>
      <c r="J282" s="245"/>
      <c r="K282" s="237"/>
      <c r="L282" s="238">
        <v>27.13</v>
      </c>
      <c r="M282" s="237"/>
      <c r="N282" s="263">
        <v>982.27</v>
      </c>
      <c r="EW282" s="223"/>
      <c r="EX282" s="232"/>
      <c r="EY282" s="232"/>
      <c r="EZ282" s="232"/>
      <c r="FB282" s="242" t="s">
        <v>356</v>
      </c>
      <c r="FD282" s="232"/>
      <c r="FE282" s="232"/>
      <c r="FG282" s="232"/>
    </row>
    <row r="283" spans="1:163" s="167" customFormat="1" ht="14.4" x14ac:dyDescent="0.3">
      <c r="A283" s="253"/>
      <c r="B283" s="254"/>
      <c r="C283" s="226" t="s">
        <v>221</v>
      </c>
      <c r="D283" s="226"/>
      <c r="E283" s="226"/>
      <c r="F283" s="227"/>
      <c r="G283" s="228"/>
      <c r="H283" s="228"/>
      <c r="I283" s="228"/>
      <c r="J283" s="230"/>
      <c r="K283" s="228"/>
      <c r="L283" s="255">
        <v>1301.82</v>
      </c>
      <c r="M283" s="249"/>
      <c r="N283" s="256">
        <v>15624.75</v>
      </c>
      <c r="EW283" s="223"/>
      <c r="EX283" s="232"/>
      <c r="EY283" s="232"/>
      <c r="EZ283" s="232"/>
      <c r="FD283" s="232" t="s">
        <v>221</v>
      </c>
      <c r="FE283" s="232"/>
      <c r="FG283" s="232"/>
    </row>
    <row r="284" spans="1:163" s="167" customFormat="1" ht="21.6" x14ac:dyDescent="0.3">
      <c r="A284" s="224" t="s">
        <v>360</v>
      </c>
      <c r="B284" s="225" t="s">
        <v>361</v>
      </c>
      <c r="C284" s="226" t="s">
        <v>362</v>
      </c>
      <c r="D284" s="226"/>
      <c r="E284" s="226"/>
      <c r="F284" s="227" t="s">
        <v>233</v>
      </c>
      <c r="G284" s="228">
        <v>0.45</v>
      </c>
      <c r="H284" s="229">
        <v>1</v>
      </c>
      <c r="I284" s="265">
        <v>0.45</v>
      </c>
      <c r="J284" s="230"/>
      <c r="K284" s="228"/>
      <c r="L284" s="230"/>
      <c r="M284" s="228"/>
      <c r="N284" s="231"/>
      <c r="EW284" s="223"/>
      <c r="EX284" s="232" t="s">
        <v>362</v>
      </c>
      <c r="EY284" s="232" t="s">
        <v>153</v>
      </c>
      <c r="EZ284" s="232" t="s">
        <v>153</v>
      </c>
      <c r="FD284" s="232"/>
      <c r="FE284" s="232"/>
      <c r="FG284" s="232"/>
    </row>
    <row r="285" spans="1:163" s="167" customFormat="1" ht="14.4" x14ac:dyDescent="0.3">
      <c r="A285" s="233"/>
      <c r="B285" s="234" t="s">
        <v>164</v>
      </c>
      <c r="C285" s="235" t="s">
        <v>205</v>
      </c>
      <c r="D285" s="235"/>
      <c r="E285" s="235"/>
      <c r="F285" s="236"/>
      <c r="G285" s="237"/>
      <c r="H285" s="237"/>
      <c r="I285" s="237"/>
      <c r="J285" s="238">
        <v>80.459999999999994</v>
      </c>
      <c r="K285" s="237"/>
      <c r="L285" s="238">
        <v>36.21</v>
      </c>
      <c r="M285" s="240">
        <v>36.21</v>
      </c>
      <c r="N285" s="241">
        <v>1311.16</v>
      </c>
      <c r="EW285" s="223"/>
      <c r="EX285" s="232"/>
      <c r="EY285" s="232"/>
      <c r="EZ285" s="232"/>
      <c r="FA285" s="242" t="s">
        <v>205</v>
      </c>
      <c r="FD285" s="232"/>
      <c r="FE285" s="232"/>
      <c r="FG285" s="232"/>
    </row>
    <row r="286" spans="1:163" s="167" customFormat="1" ht="14.4" x14ac:dyDescent="0.3">
      <c r="A286" s="233"/>
      <c r="B286" s="234" t="s">
        <v>206</v>
      </c>
      <c r="C286" s="235" t="s">
        <v>207</v>
      </c>
      <c r="D286" s="235"/>
      <c r="E286" s="235"/>
      <c r="F286" s="236"/>
      <c r="G286" s="237"/>
      <c r="H286" s="237"/>
      <c r="I286" s="237"/>
      <c r="J286" s="238">
        <v>95.01</v>
      </c>
      <c r="K286" s="237"/>
      <c r="L286" s="238">
        <v>42.75</v>
      </c>
      <c r="M286" s="240">
        <v>14.31</v>
      </c>
      <c r="N286" s="263">
        <v>611.75</v>
      </c>
      <c r="EW286" s="223"/>
      <c r="EX286" s="232"/>
      <c r="EY286" s="232"/>
      <c r="EZ286" s="232"/>
      <c r="FA286" s="242" t="s">
        <v>207</v>
      </c>
      <c r="FD286" s="232"/>
      <c r="FE286" s="232"/>
      <c r="FG286" s="232"/>
    </row>
    <row r="287" spans="1:163" s="167" customFormat="1" ht="14.4" x14ac:dyDescent="0.3">
      <c r="A287" s="233"/>
      <c r="B287" s="234" t="s">
        <v>201</v>
      </c>
      <c r="C287" s="235" t="s">
        <v>208</v>
      </c>
      <c r="D287" s="235"/>
      <c r="E287" s="235"/>
      <c r="F287" s="236"/>
      <c r="G287" s="237"/>
      <c r="H287" s="237"/>
      <c r="I287" s="237"/>
      <c r="J287" s="238">
        <v>23.33</v>
      </c>
      <c r="K287" s="237"/>
      <c r="L287" s="238">
        <v>10.5</v>
      </c>
      <c r="M287" s="240">
        <v>36.21</v>
      </c>
      <c r="N287" s="263">
        <v>380.21</v>
      </c>
      <c r="EW287" s="223"/>
      <c r="EX287" s="232"/>
      <c r="EY287" s="232"/>
      <c r="EZ287" s="232"/>
      <c r="FA287" s="242" t="s">
        <v>208</v>
      </c>
      <c r="FD287" s="232"/>
      <c r="FE287" s="232"/>
      <c r="FG287" s="232"/>
    </row>
    <row r="288" spans="1:163" s="167" customFormat="1" ht="14.4" x14ac:dyDescent="0.3">
      <c r="A288" s="233"/>
      <c r="B288" s="234" t="s">
        <v>209</v>
      </c>
      <c r="C288" s="235" t="s">
        <v>210</v>
      </c>
      <c r="D288" s="235"/>
      <c r="E288" s="235"/>
      <c r="F288" s="236"/>
      <c r="G288" s="237"/>
      <c r="H288" s="237"/>
      <c r="I288" s="237"/>
      <c r="J288" s="238">
        <v>407.53</v>
      </c>
      <c r="K288" s="237"/>
      <c r="L288" s="238">
        <v>183.39</v>
      </c>
      <c r="M288" s="240">
        <v>9.26</v>
      </c>
      <c r="N288" s="241">
        <v>1698.19</v>
      </c>
      <c r="EW288" s="223"/>
      <c r="EX288" s="232"/>
      <c r="EY288" s="232"/>
      <c r="EZ288" s="232"/>
      <c r="FA288" s="242" t="s">
        <v>210</v>
      </c>
      <c r="FD288" s="232"/>
      <c r="FE288" s="232"/>
      <c r="FG288" s="232"/>
    </row>
    <row r="289" spans="1:163" s="167" customFormat="1" ht="14.4" x14ac:dyDescent="0.3">
      <c r="A289" s="243"/>
      <c r="B289" s="234"/>
      <c r="C289" s="235" t="s">
        <v>211</v>
      </c>
      <c r="D289" s="235"/>
      <c r="E289" s="235"/>
      <c r="F289" s="236" t="s">
        <v>212</v>
      </c>
      <c r="G289" s="240">
        <v>8.56</v>
      </c>
      <c r="H289" s="237"/>
      <c r="I289" s="264">
        <v>3.8519999999999999</v>
      </c>
      <c r="J289" s="245"/>
      <c r="K289" s="237"/>
      <c r="L289" s="245"/>
      <c r="M289" s="237"/>
      <c r="N289" s="246"/>
      <c r="EW289" s="223"/>
      <c r="EX289" s="232"/>
      <c r="EY289" s="232"/>
      <c r="EZ289" s="232"/>
      <c r="FB289" s="242" t="s">
        <v>211</v>
      </c>
      <c r="FD289" s="232"/>
      <c r="FE289" s="232"/>
      <c r="FG289" s="232"/>
    </row>
    <row r="290" spans="1:163" s="167" customFormat="1" ht="14.4" x14ac:dyDescent="0.3">
      <c r="A290" s="243"/>
      <c r="B290" s="234"/>
      <c r="C290" s="235" t="s">
        <v>213</v>
      </c>
      <c r="D290" s="235"/>
      <c r="E290" s="235"/>
      <c r="F290" s="236" t="s">
        <v>212</v>
      </c>
      <c r="G290" s="240">
        <v>2.27</v>
      </c>
      <c r="H290" s="237"/>
      <c r="I290" s="266">
        <v>1.0215000000000001</v>
      </c>
      <c r="J290" s="245"/>
      <c r="K290" s="237"/>
      <c r="L290" s="245"/>
      <c r="M290" s="237"/>
      <c r="N290" s="246"/>
      <c r="EW290" s="223"/>
      <c r="EX290" s="232"/>
      <c r="EY290" s="232"/>
      <c r="EZ290" s="232"/>
      <c r="FB290" s="242" t="s">
        <v>213</v>
      </c>
      <c r="FD290" s="232"/>
      <c r="FE290" s="232"/>
      <c r="FG290" s="232"/>
    </row>
    <row r="291" spans="1:163" s="167" customFormat="1" ht="14.4" x14ac:dyDescent="0.3">
      <c r="A291" s="233"/>
      <c r="B291" s="234"/>
      <c r="C291" s="247" t="s">
        <v>214</v>
      </c>
      <c r="D291" s="247"/>
      <c r="E291" s="247"/>
      <c r="F291" s="248"/>
      <c r="G291" s="249"/>
      <c r="H291" s="249"/>
      <c r="I291" s="249"/>
      <c r="J291" s="257">
        <v>583</v>
      </c>
      <c r="K291" s="249"/>
      <c r="L291" s="257">
        <v>262.35000000000002</v>
      </c>
      <c r="M291" s="249"/>
      <c r="N291" s="251">
        <v>3621.1</v>
      </c>
      <c r="EW291" s="223"/>
      <c r="EX291" s="232"/>
      <c r="EY291" s="232"/>
      <c r="EZ291" s="232"/>
      <c r="FC291" s="242" t="s">
        <v>214</v>
      </c>
      <c r="FD291" s="232"/>
      <c r="FE291" s="232"/>
      <c r="FG291" s="232"/>
    </row>
    <row r="292" spans="1:163" s="167" customFormat="1" ht="14.4" x14ac:dyDescent="0.3">
      <c r="A292" s="243"/>
      <c r="B292" s="234"/>
      <c r="C292" s="235" t="s">
        <v>215</v>
      </c>
      <c r="D292" s="235"/>
      <c r="E292" s="235"/>
      <c r="F292" s="236"/>
      <c r="G292" s="237"/>
      <c r="H292" s="237"/>
      <c r="I292" s="237"/>
      <c r="J292" s="245"/>
      <c r="K292" s="237"/>
      <c r="L292" s="238">
        <v>46.71</v>
      </c>
      <c r="M292" s="237"/>
      <c r="N292" s="241">
        <v>1691.37</v>
      </c>
      <c r="EW292" s="223"/>
      <c r="EX292" s="232"/>
      <c r="EY292" s="232"/>
      <c r="EZ292" s="232"/>
      <c r="FB292" s="242" t="s">
        <v>215</v>
      </c>
      <c r="FD292" s="232"/>
      <c r="FE292" s="232"/>
      <c r="FG292" s="232"/>
    </row>
    <row r="293" spans="1:163" s="167" customFormat="1" ht="14.4" x14ac:dyDescent="0.3">
      <c r="A293" s="243"/>
      <c r="B293" s="234" t="s">
        <v>216</v>
      </c>
      <c r="C293" s="235" t="s">
        <v>217</v>
      </c>
      <c r="D293" s="235"/>
      <c r="E293" s="235"/>
      <c r="F293" s="236" t="s">
        <v>218</v>
      </c>
      <c r="G293" s="252">
        <v>97</v>
      </c>
      <c r="H293" s="237"/>
      <c r="I293" s="252">
        <v>97</v>
      </c>
      <c r="J293" s="245"/>
      <c r="K293" s="237"/>
      <c r="L293" s="238">
        <v>45.31</v>
      </c>
      <c r="M293" s="237"/>
      <c r="N293" s="241">
        <v>1640.63</v>
      </c>
      <c r="EW293" s="223"/>
      <c r="EX293" s="232"/>
      <c r="EY293" s="232"/>
      <c r="EZ293" s="232"/>
      <c r="FB293" s="242" t="s">
        <v>217</v>
      </c>
      <c r="FD293" s="232"/>
      <c r="FE293" s="232"/>
      <c r="FG293" s="232"/>
    </row>
    <row r="294" spans="1:163" s="167" customFormat="1" ht="14.4" x14ac:dyDescent="0.3">
      <c r="A294" s="243"/>
      <c r="B294" s="234" t="s">
        <v>219</v>
      </c>
      <c r="C294" s="235" t="s">
        <v>220</v>
      </c>
      <c r="D294" s="235"/>
      <c r="E294" s="235"/>
      <c r="F294" s="236" t="s">
        <v>218</v>
      </c>
      <c r="G294" s="252">
        <v>51</v>
      </c>
      <c r="H294" s="237"/>
      <c r="I294" s="252">
        <v>51</v>
      </c>
      <c r="J294" s="245"/>
      <c r="K294" s="237"/>
      <c r="L294" s="238">
        <v>23.82</v>
      </c>
      <c r="M294" s="237"/>
      <c r="N294" s="263">
        <v>862.6</v>
      </c>
      <c r="EW294" s="223"/>
      <c r="EX294" s="232"/>
      <c r="EY294" s="232"/>
      <c r="EZ294" s="232"/>
      <c r="FB294" s="242" t="s">
        <v>220</v>
      </c>
      <c r="FD294" s="232"/>
      <c r="FE294" s="232"/>
      <c r="FG294" s="232"/>
    </row>
    <row r="295" spans="1:163" s="167" customFormat="1" ht="14.4" x14ac:dyDescent="0.3">
      <c r="A295" s="253"/>
      <c r="B295" s="254"/>
      <c r="C295" s="226" t="s">
        <v>221</v>
      </c>
      <c r="D295" s="226"/>
      <c r="E295" s="226"/>
      <c r="F295" s="227"/>
      <c r="G295" s="228"/>
      <c r="H295" s="228"/>
      <c r="I295" s="228"/>
      <c r="J295" s="230"/>
      <c r="K295" s="228"/>
      <c r="L295" s="260">
        <v>331.48</v>
      </c>
      <c r="M295" s="249"/>
      <c r="N295" s="256">
        <v>6124.33</v>
      </c>
      <c r="EW295" s="223"/>
      <c r="EX295" s="232"/>
      <c r="EY295" s="232"/>
      <c r="EZ295" s="232"/>
      <c r="FD295" s="232" t="s">
        <v>221</v>
      </c>
      <c r="FE295" s="232"/>
      <c r="FG295" s="232"/>
    </row>
    <row r="296" spans="1:163" s="167" customFormat="1" ht="21.6" x14ac:dyDescent="0.3">
      <c r="A296" s="224" t="s">
        <v>363</v>
      </c>
      <c r="B296" s="225" t="s">
        <v>239</v>
      </c>
      <c r="C296" s="226" t="s">
        <v>240</v>
      </c>
      <c r="D296" s="226"/>
      <c r="E296" s="226"/>
      <c r="F296" s="227" t="s">
        <v>233</v>
      </c>
      <c r="G296" s="228">
        <v>0.9</v>
      </c>
      <c r="H296" s="229">
        <v>1</v>
      </c>
      <c r="I296" s="262">
        <v>0.9</v>
      </c>
      <c r="J296" s="230"/>
      <c r="K296" s="228"/>
      <c r="L296" s="230"/>
      <c r="M296" s="228"/>
      <c r="N296" s="231"/>
      <c r="EW296" s="223"/>
      <c r="EX296" s="232" t="s">
        <v>240</v>
      </c>
      <c r="EY296" s="232" t="s">
        <v>153</v>
      </c>
      <c r="EZ296" s="232" t="s">
        <v>153</v>
      </c>
      <c r="FD296" s="232"/>
      <c r="FE296" s="232"/>
      <c r="FG296" s="232"/>
    </row>
    <row r="297" spans="1:163" s="167" customFormat="1" ht="14.4" x14ac:dyDescent="0.3">
      <c r="A297" s="233"/>
      <c r="B297" s="234" t="s">
        <v>164</v>
      </c>
      <c r="C297" s="235" t="s">
        <v>205</v>
      </c>
      <c r="D297" s="235"/>
      <c r="E297" s="235"/>
      <c r="F297" s="236"/>
      <c r="G297" s="237"/>
      <c r="H297" s="237"/>
      <c r="I297" s="237"/>
      <c r="J297" s="238">
        <v>260.94</v>
      </c>
      <c r="K297" s="237"/>
      <c r="L297" s="238">
        <v>234.85</v>
      </c>
      <c r="M297" s="240">
        <v>36.21</v>
      </c>
      <c r="N297" s="241">
        <v>8503.92</v>
      </c>
      <c r="EW297" s="223"/>
      <c r="EX297" s="232"/>
      <c r="EY297" s="232"/>
      <c r="EZ297" s="232"/>
      <c r="FA297" s="242" t="s">
        <v>205</v>
      </c>
      <c r="FD297" s="232"/>
      <c r="FE297" s="232"/>
      <c r="FG297" s="232"/>
    </row>
    <row r="298" spans="1:163" s="167" customFormat="1" ht="14.4" x14ac:dyDescent="0.3">
      <c r="A298" s="233"/>
      <c r="B298" s="234" t="s">
        <v>206</v>
      </c>
      <c r="C298" s="235" t="s">
        <v>207</v>
      </c>
      <c r="D298" s="235"/>
      <c r="E298" s="235"/>
      <c r="F298" s="236"/>
      <c r="G298" s="237"/>
      <c r="H298" s="237"/>
      <c r="I298" s="237"/>
      <c r="J298" s="238">
        <v>576</v>
      </c>
      <c r="K298" s="237"/>
      <c r="L298" s="238">
        <v>518.4</v>
      </c>
      <c r="M298" s="240">
        <v>14.31</v>
      </c>
      <c r="N298" s="241">
        <v>7418.3</v>
      </c>
      <c r="EW298" s="223"/>
      <c r="EX298" s="232"/>
      <c r="EY298" s="232"/>
      <c r="EZ298" s="232"/>
      <c r="FA298" s="242" t="s">
        <v>207</v>
      </c>
      <c r="FD298" s="232"/>
      <c r="FE298" s="232"/>
      <c r="FG298" s="232"/>
    </row>
    <row r="299" spans="1:163" s="167" customFormat="1" ht="14.4" x14ac:dyDescent="0.3">
      <c r="A299" s="233"/>
      <c r="B299" s="234" t="s">
        <v>201</v>
      </c>
      <c r="C299" s="235" t="s">
        <v>208</v>
      </c>
      <c r="D299" s="235"/>
      <c r="E299" s="235"/>
      <c r="F299" s="236"/>
      <c r="G299" s="237"/>
      <c r="H299" s="237"/>
      <c r="I299" s="237"/>
      <c r="J299" s="238">
        <v>72.040000000000006</v>
      </c>
      <c r="K299" s="237"/>
      <c r="L299" s="238">
        <v>64.84</v>
      </c>
      <c r="M299" s="240">
        <v>36.21</v>
      </c>
      <c r="N299" s="241">
        <v>2347.86</v>
      </c>
      <c r="EW299" s="223"/>
      <c r="EX299" s="232"/>
      <c r="EY299" s="232"/>
      <c r="EZ299" s="232"/>
      <c r="FA299" s="242" t="s">
        <v>208</v>
      </c>
      <c r="FD299" s="232"/>
      <c r="FE299" s="232"/>
      <c r="FG299" s="232"/>
    </row>
    <row r="300" spans="1:163" s="167" customFormat="1" ht="14.4" x14ac:dyDescent="0.3">
      <c r="A300" s="233"/>
      <c r="B300" s="234" t="s">
        <v>209</v>
      </c>
      <c r="C300" s="235" t="s">
        <v>210</v>
      </c>
      <c r="D300" s="235"/>
      <c r="E300" s="235"/>
      <c r="F300" s="236"/>
      <c r="G300" s="237"/>
      <c r="H300" s="237"/>
      <c r="I300" s="237"/>
      <c r="J300" s="239">
        <v>1185.98</v>
      </c>
      <c r="K300" s="237"/>
      <c r="L300" s="239">
        <v>1067.3800000000001</v>
      </c>
      <c r="M300" s="240">
        <v>9.26</v>
      </c>
      <c r="N300" s="241">
        <v>9883.94</v>
      </c>
      <c r="EW300" s="223"/>
      <c r="EX300" s="232"/>
      <c r="EY300" s="232"/>
      <c r="EZ300" s="232"/>
      <c r="FA300" s="242" t="s">
        <v>210</v>
      </c>
      <c r="FD300" s="232"/>
      <c r="FE300" s="232"/>
      <c r="FG300" s="232"/>
    </row>
    <row r="301" spans="1:163" s="167" customFormat="1" ht="14.4" x14ac:dyDescent="0.3">
      <c r="A301" s="243"/>
      <c r="B301" s="234"/>
      <c r="C301" s="235" t="s">
        <v>211</v>
      </c>
      <c r="D301" s="235"/>
      <c r="E301" s="235"/>
      <c r="F301" s="236" t="s">
        <v>212</v>
      </c>
      <c r="G301" s="240">
        <v>27.76</v>
      </c>
      <c r="H301" s="237"/>
      <c r="I301" s="264">
        <v>24.984000000000002</v>
      </c>
      <c r="J301" s="245"/>
      <c r="K301" s="237"/>
      <c r="L301" s="245"/>
      <c r="M301" s="237"/>
      <c r="N301" s="246"/>
      <c r="EW301" s="223"/>
      <c r="EX301" s="232"/>
      <c r="EY301" s="232"/>
      <c r="EZ301" s="232"/>
      <c r="FB301" s="242" t="s">
        <v>211</v>
      </c>
      <c r="FD301" s="232"/>
      <c r="FE301" s="232"/>
      <c r="FG301" s="232"/>
    </row>
    <row r="302" spans="1:163" s="167" customFormat="1" ht="14.4" x14ac:dyDescent="0.3">
      <c r="A302" s="243"/>
      <c r="B302" s="234"/>
      <c r="C302" s="235" t="s">
        <v>213</v>
      </c>
      <c r="D302" s="235"/>
      <c r="E302" s="235"/>
      <c r="F302" s="236" t="s">
        <v>212</v>
      </c>
      <c r="G302" s="240">
        <v>6.65</v>
      </c>
      <c r="H302" s="237"/>
      <c r="I302" s="264">
        <v>5.9850000000000003</v>
      </c>
      <c r="J302" s="245"/>
      <c r="K302" s="237"/>
      <c r="L302" s="245"/>
      <c r="M302" s="237"/>
      <c r="N302" s="246"/>
      <c r="EW302" s="223"/>
      <c r="EX302" s="232"/>
      <c r="EY302" s="232"/>
      <c r="EZ302" s="232"/>
      <c r="FB302" s="242" t="s">
        <v>213</v>
      </c>
      <c r="FD302" s="232"/>
      <c r="FE302" s="232"/>
      <c r="FG302" s="232"/>
    </row>
    <row r="303" spans="1:163" s="167" customFormat="1" ht="14.4" x14ac:dyDescent="0.3">
      <c r="A303" s="233"/>
      <c r="B303" s="234"/>
      <c r="C303" s="247" t="s">
        <v>214</v>
      </c>
      <c r="D303" s="247"/>
      <c r="E303" s="247"/>
      <c r="F303" s="248"/>
      <c r="G303" s="249"/>
      <c r="H303" s="249"/>
      <c r="I303" s="249"/>
      <c r="J303" s="250">
        <v>2022.92</v>
      </c>
      <c r="K303" s="249"/>
      <c r="L303" s="250">
        <v>1820.63</v>
      </c>
      <c r="M303" s="249"/>
      <c r="N303" s="251">
        <v>25806.16</v>
      </c>
      <c r="EW303" s="223"/>
      <c r="EX303" s="232"/>
      <c r="EY303" s="232"/>
      <c r="EZ303" s="232"/>
      <c r="FC303" s="242" t="s">
        <v>214</v>
      </c>
      <c r="FD303" s="232"/>
      <c r="FE303" s="232"/>
      <c r="FG303" s="232"/>
    </row>
    <row r="304" spans="1:163" s="167" customFormat="1" ht="14.4" x14ac:dyDescent="0.3">
      <c r="A304" s="243"/>
      <c r="B304" s="234"/>
      <c r="C304" s="235" t="s">
        <v>215</v>
      </c>
      <c r="D304" s="235"/>
      <c r="E304" s="235"/>
      <c r="F304" s="236"/>
      <c r="G304" s="237"/>
      <c r="H304" s="237"/>
      <c r="I304" s="237"/>
      <c r="J304" s="245"/>
      <c r="K304" s="237"/>
      <c r="L304" s="238">
        <v>299.69</v>
      </c>
      <c r="M304" s="237"/>
      <c r="N304" s="241">
        <v>10851.78</v>
      </c>
      <c r="EW304" s="223"/>
      <c r="EX304" s="232"/>
      <c r="EY304" s="232"/>
      <c r="EZ304" s="232"/>
      <c r="FB304" s="242" t="s">
        <v>215</v>
      </c>
      <c r="FD304" s="232"/>
      <c r="FE304" s="232"/>
      <c r="FG304" s="232"/>
    </row>
    <row r="305" spans="1:163" s="167" customFormat="1" ht="14.4" x14ac:dyDescent="0.3">
      <c r="A305" s="243"/>
      <c r="B305" s="234" t="s">
        <v>216</v>
      </c>
      <c r="C305" s="235" t="s">
        <v>217</v>
      </c>
      <c r="D305" s="235"/>
      <c r="E305" s="235"/>
      <c r="F305" s="236" t="s">
        <v>218</v>
      </c>
      <c r="G305" s="252">
        <v>97</v>
      </c>
      <c r="H305" s="237"/>
      <c r="I305" s="252">
        <v>97</v>
      </c>
      <c r="J305" s="245"/>
      <c r="K305" s="237"/>
      <c r="L305" s="238">
        <v>290.7</v>
      </c>
      <c r="M305" s="237"/>
      <c r="N305" s="241">
        <v>10526.23</v>
      </c>
      <c r="EW305" s="223"/>
      <c r="EX305" s="232"/>
      <c r="EY305" s="232"/>
      <c r="EZ305" s="232"/>
      <c r="FB305" s="242" t="s">
        <v>217</v>
      </c>
      <c r="FD305" s="232"/>
      <c r="FE305" s="232"/>
      <c r="FG305" s="232"/>
    </row>
    <row r="306" spans="1:163" s="167" customFormat="1" ht="14.4" x14ac:dyDescent="0.3">
      <c r="A306" s="243"/>
      <c r="B306" s="234" t="s">
        <v>219</v>
      </c>
      <c r="C306" s="235" t="s">
        <v>220</v>
      </c>
      <c r="D306" s="235"/>
      <c r="E306" s="235"/>
      <c r="F306" s="236" t="s">
        <v>218</v>
      </c>
      <c r="G306" s="252">
        <v>51</v>
      </c>
      <c r="H306" s="237"/>
      <c r="I306" s="252">
        <v>51</v>
      </c>
      <c r="J306" s="245"/>
      <c r="K306" s="237"/>
      <c r="L306" s="238">
        <v>152.84</v>
      </c>
      <c r="M306" s="237"/>
      <c r="N306" s="241">
        <v>5534.41</v>
      </c>
      <c r="EW306" s="223"/>
      <c r="EX306" s="232"/>
      <c r="EY306" s="232"/>
      <c r="EZ306" s="232"/>
      <c r="FB306" s="242" t="s">
        <v>220</v>
      </c>
      <c r="FD306" s="232"/>
      <c r="FE306" s="232"/>
      <c r="FG306" s="232"/>
    </row>
    <row r="307" spans="1:163" s="167" customFormat="1" ht="14.4" x14ac:dyDescent="0.3">
      <c r="A307" s="253"/>
      <c r="B307" s="254"/>
      <c r="C307" s="226" t="s">
        <v>221</v>
      </c>
      <c r="D307" s="226"/>
      <c r="E307" s="226"/>
      <c r="F307" s="227"/>
      <c r="G307" s="228"/>
      <c r="H307" s="228"/>
      <c r="I307" s="228"/>
      <c r="J307" s="230"/>
      <c r="K307" s="228"/>
      <c r="L307" s="255">
        <v>2264.17</v>
      </c>
      <c r="M307" s="249"/>
      <c r="N307" s="256">
        <v>41866.800000000003</v>
      </c>
      <c r="EW307" s="223"/>
      <c r="EX307" s="232"/>
      <c r="EY307" s="232"/>
      <c r="EZ307" s="232"/>
      <c r="FD307" s="232" t="s">
        <v>221</v>
      </c>
      <c r="FE307" s="232"/>
      <c r="FG307" s="232"/>
    </row>
    <row r="308" spans="1:163" s="167" customFormat="1" ht="31.8" x14ac:dyDescent="0.3">
      <c r="A308" s="224" t="s">
        <v>364</v>
      </c>
      <c r="B308" s="225" t="s">
        <v>365</v>
      </c>
      <c r="C308" s="226" t="s">
        <v>366</v>
      </c>
      <c r="D308" s="226"/>
      <c r="E308" s="226"/>
      <c r="F308" s="227" t="s">
        <v>233</v>
      </c>
      <c r="G308" s="228">
        <v>0.27</v>
      </c>
      <c r="H308" s="229">
        <v>1</v>
      </c>
      <c r="I308" s="265">
        <v>0.27</v>
      </c>
      <c r="J308" s="230"/>
      <c r="K308" s="228"/>
      <c r="L308" s="230"/>
      <c r="M308" s="228"/>
      <c r="N308" s="231"/>
      <c r="EW308" s="223"/>
      <c r="EX308" s="232" t="s">
        <v>366</v>
      </c>
      <c r="EY308" s="232" t="s">
        <v>153</v>
      </c>
      <c r="EZ308" s="232" t="s">
        <v>153</v>
      </c>
      <c r="FD308" s="232"/>
      <c r="FE308" s="232"/>
      <c r="FG308" s="232"/>
    </row>
    <row r="309" spans="1:163" s="167" customFormat="1" ht="14.4" x14ac:dyDescent="0.3">
      <c r="A309" s="233"/>
      <c r="B309" s="234" t="s">
        <v>164</v>
      </c>
      <c r="C309" s="235" t="s">
        <v>205</v>
      </c>
      <c r="D309" s="235"/>
      <c r="E309" s="235"/>
      <c r="F309" s="236"/>
      <c r="G309" s="237"/>
      <c r="H309" s="237"/>
      <c r="I309" s="237"/>
      <c r="J309" s="238">
        <v>173.9</v>
      </c>
      <c r="K309" s="237"/>
      <c r="L309" s="238">
        <v>46.95</v>
      </c>
      <c r="M309" s="240">
        <v>36.21</v>
      </c>
      <c r="N309" s="241">
        <v>1700.06</v>
      </c>
      <c r="EW309" s="223"/>
      <c r="EX309" s="232"/>
      <c r="EY309" s="232"/>
      <c r="EZ309" s="232"/>
      <c r="FA309" s="242" t="s">
        <v>205</v>
      </c>
      <c r="FD309" s="232"/>
      <c r="FE309" s="232"/>
      <c r="FG309" s="232"/>
    </row>
    <row r="310" spans="1:163" s="167" customFormat="1" ht="14.4" x14ac:dyDescent="0.3">
      <c r="A310" s="233"/>
      <c r="B310" s="234" t="s">
        <v>206</v>
      </c>
      <c r="C310" s="235" t="s">
        <v>207</v>
      </c>
      <c r="D310" s="235"/>
      <c r="E310" s="235"/>
      <c r="F310" s="236"/>
      <c r="G310" s="237"/>
      <c r="H310" s="237"/>
      <c r="I310" s="237"/>
      <c r="J310" s="238">
        <v>65.14</v>
      </c>
      <c r="K310" s="237"/>
      <c r="L310" s="238">
        <v>17.59</v>
      </c>
      <c r="M310" s="240">
        <v>14.31</v>
      </c>
      <c r="N310" s="263">
        <v>251.71</v>
      </c>
      <c r="EW310" s="223"/>
      <c r="EX310" s="232"/>
      <c r="EY310" s="232"/>
      <c r="EZ310" s="232"/>
      <c r="FA310" s="242" t="s">
        <v>207</v>
      </c>
      <c r="FD310" s="232"/>
      <c r="FE310" s="232"/>
      <c r="FG310" s="232"/>
    </row>
    <row r="311" spans="1:163" s="167" customFormat="1" ht="14.4" x14ac:dyDescent="0.3">
      <c r="A311" s="233"/>
      <c r="B311" s="234" t="s">
        <v>201</v>
      </c>
      <c r="C311" s="235" t="s">
        <v>208</v>
      </c>
      <c r="D311" s="235"/>
      <c r="E311" s="235"/>
      <c r="F311" s="236"/>
      <c r="G311" s="237"/>
      <c r="H311" s="237"/>
      <c r="I311" s="237"/>
      <c r="J311" s="238">
        <v>5.78</v>
      </c>
      <c r="K311" s="237"/>
      <c r="L311" s="238">
        <v>1.56</v>
      </c>
      <c r="M311" s="240">
        <v>36.21</v>
      </c>
      <c r="N311" s="263">
        <v>56.49</v>
      </c>
      <c r="EW311" s="223"/>
      <c r="EX311" s="232"/>
      <c r="EY311" s="232"/>
      <c r="EZ311" s="232"/>
      <c r="FA311" s="242" t="s">
        <v>208</v>
      </c>
      <c r="FD311" s="232"/>
      <c r="FE311" s="232"/>
      <c r="FG311" s="232"/>
    </row>
    <row r="312" spans="1:163" s="167" customFormat="1" ht="14.4" x14ac:dyDescent="0.3">
      <c r="A312" s="233"/>
      <c r="B312" s="234" t="s">
        <v>209</v>
      </c>
      <c r="C312" s="235" t="s">
        <v>210</v>
      </c>
      <c r="D312" s="235"/>
      <c r="E312" s="235"/>
      <c r="F312" s="236"/>
      <c r="G312" s="237"/>
      <c r="H312" s="237"/>
      <c r="I312" s="237"/>
      <c r="J312" s="238">
        <v>588.77</v>
      </c>
      <c r="K312" s="237"/>
      <c r="L312" s="238">
        <v>158.97</v>
      </c>
      <c r="M312" s="240">
        <v>9.26</v>
      </c>
      <c r="N312" s="241">
        <v>1472.06</v>
      </c>
      <c r="EW312" s="223"/>
      <c r="EX312" s="232"/>
      <c r="EY312" s="232"/>
      <c r="EZ312" s="232"/>
      <c r="FA312" s="242" t="s">
        <v>210</v>
      </c>
      <c r="FD312" s="232"/>
      <c r="FE312" s="232"/>
      <c r="FG312" s="232"/>
    </row>
    <row r="313" spans="1:163" s="167" customFormat="1" ht="14.4" x14ac:dyDescent="0.3">
      <c r="A313" s="243"/>
      <c r="B313" s="234"/>
      <c r="C313" s="235" t="s">
        <v>211</v>
      </c>
      <c r="D313" s="235"/>
      <c r="E313" s="235"/>
      <c r="F313" s="236" t="s">
        <v>212</v>
      </c>
      <c r="G313" s="244">
        <v>18.5</v>
      </c>
      <c r="H313" s="237"/>
      <c r="I313" s="264">
        <v>4.9950000000000001</v>
      </c>
      <c r="J313" s="245"/>
      <c r="K313" s="237"/>
      <c r="L313" s="245"/>
      <c r="M313" s="237"/>
      <c r="N313" s="246"/>
      <c r="EW313" s="223"/>
      <c r="EX313" s="232"/>
      <c r="EY313" s="232"/>
      <c r="EZ313" s="232"/>
      <c r="FB313" s="242" t="s">
        <v>211</v>
      </c>
      <c r="FD313" s="232"/>
      <c r="FE313" s="232"/>
      <c r="FG313" s="232"/>
    </row>
    <row r="314" spans="1:163" s="167" customFormat="1" ht="14.4" x14ac:dyDescent="0.3">
      <c r="A314" s="243"/>
      <c r="B314" s="234"/>
      <c r="C314" s="235" t="s">
        <v>213</v>
      </c>
      <c r="D314" s="235"/>
      <c r="E314" s="235"/>
      <c r="F314" s="236" t="s">
        <v>212</v>
      </c>
      <c r="G314" s="240">
        <v>0.46</v>
      </c>
      <c r="H314" s="237"/>
      <c r="I314" s="266">
        <v>0.1242</v>
      </c>
      <c r="J314" s="245"/>
      <c r="K314" s="237"/>
      <c r="L314" s="245"/>
      <c r="M314" s="237"/>
      <c r="N314" s="246"/>
      <c r="EW314" s="223"/>
      <c r="EX314" s="232"/>
      <c r="EY314" s="232"/>
      <c r="EZ314" s="232"/>
      <c r="FB314" s="242" t="s">
        <v>213</v>
      </c>
      <c r="FD314" s="232"/>
      <c r="FE314" s="232"/>
      <c r="FG314" s="232"/>
    </row>
    <row r="315" spans="1:163" s="167" customFormat="1" ht="14.4" x14ac:dyDescent="0.3">
      <c r="A315" s="233"/>
      <c r="B315" s="234"/>
      <c r="C315" s="247" t="s">
        <v>214</v>
      </c>
      <c r="D315" s="247"/>
      <c r="E315" s="247"/>
      <c r="F315" s="248"/>
      <c r="G315" s="249"/>
      <c r="H315" s="249"/>
      <c r="I315" s="249"/>
      <c r="J315" s="257">
        <v>827.81</v>
      </c>
      <c r="K315" s="249"/>
      <c r="L315" s="257">
        <v>223.51</v>
      </c>
      <c r="M315" s="249"/>
      <c r="N315" s="251">
        <v>3423.83</v>
      </c>
      <c r="EW315" s="223"/>
      <c r="EX315" s="232"/>
      <c r="EY315" s="232"/>
      <c r="EZ315" s="232"/>
      <c r="FC315" s="242" t="s">
        <v>214</v>
      </c>
      <c r="FD315" s="232"/>
      <c r="FE315" s="232"/>
      <c r="FG315" s="232"/>
    </row>
    <row r="316" spans="1:163" s="167" customFormat="1" ht="14.4" x14ac:dyDescent="0.3">
      <c r="A316" s="243"/>
      <c r="B316" s="234"/>
      <c r="C316" s="235" t="s">
        <v>215</v>
      </c>
      <c r="D316" s="235"/>
      <c r="E316" s="235"/>
      <c r="F316" s="236"/>
      <c r="G316" s="237"/>
      <c r="H316" s="237"/>
      <c r="I316" s="237"/>
      <c r="J316" s="245"/>
      <c r="K316" s="237"/>
      <c r="L316" s="238">
        <v>48.51</v>
      </c>
      <c r="M316" s="237"/>
      <c r="N316" s="241">
        <v>1756.55</v>
      </c>
      <c r="EW316" s="223"/>
      <c r="EX316" s="232"/>
      <c r="EY316" s="232"/>
      <c r="EZ316" s="232"/>
      <c r="FB316" s="242" t="s">
        <v>215</v>
      </c>
      <c r="FD316" s="232"/>
      <c r="FE316" s="232"/>
      <c r="FG316" s="232"/>
    </row>
    <row r="317" spans="1:163" s="167" customFormat="1" ht="14.4" x14ac:dyDescent="0.3">
      <c r="A317" s="243"/>
      <c r="B317" s="234" t="s">
        <v>216</v>
      </c>
      <c r="C317" s="235" t="s">
        <v>217</v>
      </c>
      <c r="D317" s="235"/>
      <c r="E317" s="235"/>
      <c r="F317" s="236" t="s">
        <v>218</v>
      </c>
      <c r="G317" s="252">
        <v>97</v>
      </c>
      <c r="H317" s="237"/>
      <c r="I317" s="252">
        <v>97</v>
      </c>
      <c r="J317" s="245"/>
      <c r="K317" s="237"/>
      <c r="L317" s="238">
        <v>47.05</v>
      </c>
      <c r="M317" s="237"/>
      <c r="N317" s="241">
        <v>1703.85</v>
      </c>
      <c r="EW317" s="223"/>
      <c r="EX317" s="232"/>
      <c r="EY317" s="232"/>
      <c r="EZ317" s="232"/>
      <c r="FB317" s="242" t="s">
        <v>217</v>
      </c>
      <c r="FD317" s="232"/>
      <c r="FE317" s="232"/>
      <c r="FG317" s="232"/>
    </row>
    <row r="318" spans="1:163" s="167" customFormat="1" ht="14.4" x14ac:dyDescent="0.3">
      <c r="A318" s="243"/>
      <c r="B318" s="234" t="s">
        <v>219</v>
      </c>
      <c r="C318" s="235" t="s">
        <v>220</v>
      </c>
      <c r="D318" s="235"/>
      <c r="E318" s="235"/>
      <c r="F318" s="236" t="s">
        <v>218</v>
      </c>
      <c r="G318" s="252">
        <v>51</v>
      </c>
      <c r="H318" s="237"/>
      <c r="I318" s="252">
        <v>51</v>
      </c>
      <c r="J318" s="245"/>
      <c r="K318" s="237"/>
      <c r="L318" s="238">
        <v>24.74</v>
      </c>
      <c r="M318" s="237"/>
      <c r="N318" s="263">
        <v>895.84</v>
      </c>
      <c r="EW318" s="223"/>
      <c r="EX318" s="232"/>
      <c r="EY318" s="232"/>
      <c r="EZ318" s="232"/>
      <c r="FB318" s="242" t="s">
        <v>220</v>
      </c>
      <c r="FD318" s="232"/>
      <c r="FE318" s="232"/>
      <c r="FG318" s="232"/>
    </row>
    <row r="319" spans="1:163" s="167" customFormat="1" ht="14.4" x14ac:dyDescent="0.3">
      <c r="A319" s="253"/>
      <c r="B319" s="254"/>
      <c r="C319" s="226" t="s">
        <v>221</v>
      </c>
      <c r="D319" s="226"/>
      <c r="E319" s="226"/>
      <c r="F319" s="227"/>
      <c r="G319" s="228"/>
      <c r="H319" s="228"/>
      <c r="I319" s="228"/>
      <c r="J319" s="230"/>
      <c r="K319" s="228"/>
      <c r="L319" s="260">
        <v>295.3</v>
      </c>
      <c r="M319" s="249"/>
      <c r="N319" s="256">
        <v>6023.52</v>
      </c>
      <c r="EW319" s="223"/>
      <c r="EX319" s="232"/>
      <c r="EY319" s="232"/>
      <c r="EZ319" s="232"/>
      <c r="FD319" s="232" t="s">
        <v>221</v>
      </c>
      <c r="FE319" s="232"/>
      <c r="FG319" s="232"/>
    </row>
    <row r="320" spans="1:163" s="167" customFormat="1" ht="21.6" x14ac:dyDescent="0.3">
      <c r="A320" s="224" t="s">
        <v>367</v>
      </c>
      <c r="B320" s="225" t="s">
        <v>368</v>
      </c>
      <c r="C320" s="226" t="s">
        <v>369</v>
      </c>
      <c r="D320" s="226"/>
      <c r="E320" s="226"/>
      <c r="F320" s="227" t="s">
        <v>204</v>
      </c>
      <c r="G320" s="228">
        <v>9</v>
      </c>
      <c r="H320" s="229">
        <v>1</v>
      </c>
      <c r="I320" s="229">
        <v>9</v>
      </c>
      <c r="J320" s="230"/>
      <c r="K320" s="228"/>
      <c r="L320" s="230"/>
      <c r="M320" s="228"/>
      <c r="N320" s="231"/>
      <c r="EW320" s="223"/>
      <c r="EX320" s="232" t="s">
        <v>369</v>
      </c>
      <c r="EY320" s="232" t="s">
        <v>153</v>
      </c>
      <c r="EZ320" s="232" t="s">
        <v>153</v>
      </c>
      <c r="FD320" s="232"/>
      <c r="FE320" s="232"/>
      <c r="FG320" s="232"/>
    </row>
    <row r="321" spans="1:163" s="167" customFormat="1" ht="14.4" x14ac:dyDescent="0.3">
      <c r="A321" s="233"/>
      <c r="B321" s="234" t="s">
        <v>164</v>
      </c>
      <c r="C321" s="235" t="s">
        <v>205</v>
      </c>
      <c r="D321" s="235"/>
      <c r="E321" s="235"/>
      <c r="F321" s="236"/>
      <c r="G321" s="237"/>
      <c r="H321" s="237"/>
      <c r="I321" s="237"/>
      <c r="J321" s="239">
        <v>1337.18</v>
      </c>
      <c r="K321" s="237"/>
      <c r="L321" s="239">
        <v>12034.62</v>
      </c>
      <c r="M321" s="240">
        <v>36.21</v>
      </c>
      <c r="N321" s="241">
        <v>435773.59</v>
      </c>
      <c r="EW321" s="223"/>
      <c r="EX321" s="232"/>
      <c r="EY321" s="232"/>
      <c r="EZ321" s="232"/>
      <c r="FA321" s="242" t="s">
        <v>205</v>
      </c>
      <c r="FD321" s="232"/>
      <c r="FE321" s="232"/>
      <c r="FG321" s="232"/>
    </row>
    <row r="322" spans="1:163" s="167" customFormat="1" ht="14.4" x14ac:dyDescent="0.3">
      <c r="A322" s="233"/>
      <c r="B322" s="234" t="s">
        <v>206</v>
      </c>
      <c r="C322" s="235" t="s">
        <v>207</v>
      </c>
      <c r="D322" s="235"/>
      <c r="E322" s="235"/>
      <c r="F322" s="236"/>
      <c r="G322" s="237"/>
      <c r="H322" s="237"/>
      <c r="I322" s="237"/>
      <c r="J322" s="239">
        <v>3130.79</v>
      </c>
      <c r="K322" s="237"/>
      <c r="L322" s="239">
        <v>28177.11</v>
      </c>
      <c r="M322" s="240">
        <v>14.31</v>
      </c>
      <c r="N322" s="241">
        <v>403214.44</v>
      </c>
      <c r="EW322" s="223"/>
      <c r="EX322" s="232"/>
      <c r="EY322" s="232"/>
      <c r="EZ322" s="232"/>
      <c r="FA322" s="242" t="s">
        <v>207</v>
      </c>
      <c r="FD322" s="232"/>
      <c r="FE322" s="232"/>
      <c r="FG322" s="232"/>
    </row>
    <row r="323" spans="1:163" s="167" customFormat="1" ht="14.4" x14ac:dyDescent="0.3">
      <c r="A323" s="233"/>
      <c r="B323" s="234" t="s">
        <v>201</v>
      </c>
      <c r="C323" s="235" t="s">
        <v>208</v>
      </c>
      <c r="D323" s="235"/>
      <c r="E323" s="235"/>
      <c r="F323" s="236"/>
      <c r="G323" s="237"/>
      <c r="H323" s="237"/>
      <c r="I323" s="237"/>
      <c r="J323" s="238">
        <v>445.29</v>
      </c>
      <c r="K323" s="237"/>
      <c r="L323" s="239">
        <v>4007.61</v>
      </c>
      <c r="M323" s="240">
        <v>36.21</v>
      </c>
      <c r="N323" s="241">
        <v>145115.56</v>
      </c>
      <c r="EW323" s="223"/>
      <c r="EX323" s="232"/>
      <c r="EY323" s="232"/>
      <c r="EZ323" s="232"/>
      <c r="FA323" s="242" t="s">
        <v>208</v>
      </c>
      <c r="FD323" s="232"/>
      <c r="FE323" s="232"/>
      <c r="FG323" s="232"/>
    </row>
    <row r="324" spans="1:163" s="167" customFormat="1" ht="14.4" x14ac:dyDescent="0.3">
      <c r="A324" s="233"/>
      <c r="B324" s="234" t="s">
        <v>209</v>
      </c>
      <c r="C324" s="235" t="s">
        <v>210</v>
      </c>
      <c r="D324" s="235"/>
      <c r="E324" s="235"/>
      <c r="F324" s="236"/>
      <c r="G324" s="237"/>
      <c r="H324" s="237"/>
      <c r="I324" s="237"/>
      <c r="J324" s="238">
        <v>488.31</v>
      </c>
      <c r="K324" s="237"/>
      <c r="L324" s="239">
        <v>4394.79</v>
      </c>
      <c r="M324" s="240">
        <v>9.26</v>
      </c>
      <c r="N324" s="241">
        <v>40695.760000000002</v>
      </c>
      <c r="EW324" s="223"/>
      <c r="EX324" s="232"/>
      <c r="EY324" s="232"/>
      <c r="EZ324" s="232"/>
      <c r="FA324" s="242" t="s">
        <v>210</v>
      </c>
      <c r="FD324" s="232"/>
      <c r="FE324" s="232"/>
      <c r="FG324" s="232"/>
    </row>
    <row r="325" spans="1:163" s="167" customFormat="1" ht="14.4" x14ac:dyDescent="0.3">
      <c r="A325" s="243"/>
      <c r="B325" s="234"/>
      <c r="C325" s="235" t="s">
        <v>211</v>
      </c>
      <c r="D325" s="235"/>
      <c r="E325" s="235"/>
      <c r="F325" s="236" t="s">
        <v>212</v>
      </c>
      <c r="G325" s="252">
        <v>139</v>
      </c>
      <c r="H325" s="237"/>
      <c r="I325" s="252">
        <v>1251</v>
      </c>
      <c r="J325" s="245"/>
      <c r="K325" s="237"/>
      <c r="L325" s="245"/>
      <c r="M325" s="237"/>
      <c r="N325" s="246"/>
      <c r="EW325" s="223"/>
      <c r="EX325" s="232"/>
      <c r="EY325" s="232"/>
      <c r="EZ325" s="232"/>
      <c r="FB325" s="242" t="s">
        <v>211</v>
      </c>
      <c r="FD325" s="232"/>
      <c r="FE325" s="232"/>
      <c r="FG325" s="232"/>
    </row>
    <row r="326" spans="1:163" s="167" customFormat="1" ht="14.4" x14ac:dyDescent="0.3">
      <c r="A326" s="243"/>
      <c r="B326" s="234"/>
      <c r="C326" s="235" t="s">
        <v>213</v>
      </c>
      <c r="D326" s="235"/>
      <c r="E326" s="235"/>
      <c r="F326" s="236" t="s">
        <v>212</v>
      </c>
      <c r="G326" s="240">
        <v>36.020000000000003</v>
      </c>
      <c r="H326" s="237"/>
      <c r="I326" s="240">
        <v>324.18</v>
      </c>
      <c r="J326" s="245"/>
      <c r="K326" s="237"/>
      <c r="L326" s="245"/>
      <c r="M326" s="237"/>
      <c r="N326" s="246"/>
      <c r="EW326" s="223"/>
      <c r="EX326" s="232"/>
      <c r="EY326" s="232"/>
      <c r="EZ326" s="232"/>
      <c r="FB326" s="242" t="s">
        <v>213</v>
      </c>
      <c r="FD326" s="232"/>
      <c r="FE326" s="232"/>
      <c r="FG326" s="232"/>
    </row>
    <row r="327" spans="1:163" s="167" customFormat="1" ht="14.4" x14ac:dyDescent="0.3">
      <c r="A327" s="233"/>
      <c r="B327" s="234"/>
      <c r="C327" s="247" t="s">
        <v>214</v>
      </c>
      <c r="D327" s="247"/>
      <c r="E327" s="247"/>
      <c r="F327" s="248"/>
      <c r="G327" s="249"/>
      <c r="H327" s="249"/>
      <c r="I327" s="249"/>
      <c r="J327" s="250">
        <v>4956.28</v>
      </c>
      <c r="K327" s="249"/>
      <c r="L327" s="250">
        <v>44606.52</v>
      </c>
      <c r="M327" s="249"/>
      <c r="N327" s="251">
        <v>879683.79</v>
      </c>
      <c r="EW327" s="223"/>
      <c r="EX327" s="232"/>
      <c r="EY327" s="232"/>
      <c r="EZ327" s="232"/>
      <c r="FC327" s="242" t="s">
        <v>214</v>
      </c>
      <c r="FD327" s="232"/>
      <c r="FE327" s="232"/>
      <c r="FG327" s="232"/>
    </row>
    <row r="328" spans="1:163" s="167" customFormat="1" ht="14.4" x14ac:dyDescent="0.3">
      <c r="A328" s="243"/>
      <c r="B328" s="234"/>
      <c r="C328" s="235" t="s">
        <v>215</v>
      </c>
      <c r="D328" s="235"/>
      <c r="E328" s="235"/>
      <c r="F328" s="236"/>
      <c r="G328" s="237"/>
      <c r="H328" s="237"/>
      <c r="I328" s="237"/>
      <c r="J328" s="245"/>
      <c r="K328" s="237"/>
      <c r="L328" s="239">
        <v>16042.23</v>
      </c>
      <c r="M328" s="237"/>
      <c r="N328" s="241">
        <v>580889.15</v>
      </c>
      <c r="EW328" s="223"/>
      <c r="EX328" s="232"/>
      <c r="EY328" s="232"/>
      <c r="EZ328" s="232"/>
      <c r="FB328" s="242" t="s">
        <v>215</v>
      </c>
      <c r="FD328" s="232"/>
      <c r="FE328" s="232"/>
      <c r="FG328" s="232"/>
    </row>
    <row r="329" spans="1:163" s="167" customFormat="1" ht="14.4" x14ac:dyDescent="0.3">
      <c r="A329" s="243"/>
      <c r="B329" s="234" t="s">
        <v>216</v>
      </c>
      <c r="C329" s="235" t="s">
        <v>217</v>
      </c>
      <c r="D329" s="235"/>
      <c r="E329" s="235"/>
      <c r="F329" s="236" t="s">
        <v>218</v>
      </c>
      <c r="G329" s="252">
        <v>97</v>
      </c>
      <c r="H329" s="237"/>
      <c r="I329" s="252">
        <v>97</v>
      </c>
      <c r="J329" s="245"/>
      <c r="K329" s="237"/>
      <c r="L329" s="239">
        <v>15560.96</v>
      </c>
      <c r="M329" s="237"/>
      <c r="N329" s="241">
        <v>563462.48</v>
      </c>
      <c r="EW329" s="223"/>
      <c r="EX329" s="232"/>
      <c r="EY329" s="232"/>
      <c r="EZ329" s="232"/>
      <c r="FB329" s="242" t="s">
        <v>217</v>
      </c>
      <c r="FD329" s="232"/>
      <c r="FE329" s="232"/>
      <c r="FG329" s="232"/>
    </row>
    <row r="330" spans="1:163" s="167" customFormat="1" ht="14.4" x14ac:dyDescent="0.3">
      <c r="A330" s="243"/>
      <c r="B330" s="234" t="s">
        <v>219</v>
      </c>
      <c r="C330" s="235" t="s">
        <v>220</v>
      </c>
      <c r="D330" s="235"/>
      <c r="E330" s="235"/>
      <c r="F330" s="236" t="s">
        <v>218</v>
      </c>
      <c r="G330" s="252">
        <v>51</v>
      </c>
      <c r="H330" s="237"/>
      <c r="I330" s="252">
        <v>51</v>
      </c>
      <c r="J330" s="245"/>
      <c r="K330" s="237"/>
      <c r="L330" s="239">
        <v>8181.54</v>
      </c>
      <c r="M330" s="237"/>
      <c r="N330" s="241">
        <v>296253.46999999997</v>
      </c>
      <c r="EW330" s="223"/>
      <c r="EX330" s="232"/>
      <c r="EY330" s="232"/>
      <c r="EZ330" s="232"/>
      <c r="FB330" s="242" t="s">
        <v>220</v>
      </c>
      <c r="FD330" s="232"/>
      <c r="FE330" s="232"/>
      <c r="FG330" s="232"/>
    </row>
    <row r="331" spans="1:163" s="167" customFormat="1" ht="14.4" x14ac:dyDescent="0.3">
      <c r="A331" s="253"/>
      <c r="B331" s="254"/>
      <c r="C331" s="226" t="s">
        <v>221</v>
      </c>
      <c r="D331" s="226"/>
      <c r="E331" s="226"/>
      <c r="F331" s="227"/>
      <c r="G331" s="228"/>
      <c r="H331" s="228"/>
      <c r="I331" s="228"/>
      <c r="J331" s="230"/>
      <c r="K331" s="228"/>
      <c r="L331" s="255">
        <v>68349.02</v>
      </c>
      <c r="M331" s="249"/>
      <c r="N331" s="256">
        <v>1739399.74</v>
      </c>
      <c r="EW331" s="223"/>
      <c r="EX331" s="232"/>
      <c r="EY331" s="232"/>
      <c r="EZ331" s="232"/>
      <c r="FD331" s="232" t="s">
        <v>221</v>
      </c>
      <c r="FE331" s="232"/>
      <c r="FG331" s="232"/>
    </row>
    <row r="332" spans="1:163" s="167" customFormat="1" ht="31.8" x14ac:dyDescent="0.3">
      <c r="A332" s="224" t="s">
        <v>370</v>
      </c>
      <c r="B332" s="225" t="s">
        <v>371</v>
      </c>
      <c r="C332" s="226" t="s">
        <v>372</v>
      </c>
      <c r="D332" s="226"/>
      <c r="E332" s="226"/>
      <c r="F332" s="227" t="s">
        <v>204</v>
      </c>
      <c r="G332" s="228">
        <v>9</v>
      </c>
      <c r="H332" s="229">
        <v>1</v>
      </c>
      <c r="I332" s="229">
        <v>9</v>
      </c>
      <c r="J332" s="230"/>
      <c r="K332" s="228"/>
      <c r="L332" s="230"/>
      <c r="M332" s="228"/>
      <c r="N332" s="231"/>
      <c r="EW332" s="223"/>
      <c r="EX332" s="232" t="s">
        <v>372</v>
      </c>
      <c r="EY332" s="232" t="s">
        <v>153</v>
      </c>
      <c r="EZ332" s="232" t="s">
        <v>153</v>
      </c>
      <c r="FD332" s="232"/>
      <c r="FE332" s="232"/>
      <c r="FG332" s="232"/>
    </row>
    <row r="333" spans="1:163" s="167" customFormat="1" ht="14.4" x14ac:dyDescent="0.3">
      <c r="A333" s="233"/>
      <c r="B333" s="234" t="s">
        <v>164</v>
      </c>
      <c r="C333" s="235" t="s">
        <v>205</v>
      </c>
      <c r="D333" s="235"/>
      <c r="E333" s="235"/>
      <c r="F333" s="236"/>
      <c r="G333" s="237"/>
      <c r="H333" s="237"/>
      <c r="I333" s="237"/>
      <c r="J333" s="238">
        <v>267.44</v>
      </c>
      <c r="K333" s="237"/>
      <c r="L333" s="239">
        <v>2406.96</v>
      </c>
      <c r="M333" s="240">
        <v>36.21</v>
      </c>
      <c r="N333" s="241">
        <v>87156.02</v>
      </c>
      <c r="EW333" s="223"/>
      <c r="EX333" s="232"/>
      <c r="EY333" s="232"/>
      <c r="EZ333" s="232"/>
      <c r="FA333" s="242" t="s">
        <v>205</v>
      </c>
      <c r="FD333" s="232"/>
      <c r="FE333" s="232"/>
      <c r="FG333" s="232"/>
    </row>
    <row r="334" spans="1:163" s="167" customFormat="1" ht="14.4" x14ac:dyDescent="0.3">
      <c r="A334" s="233"/>
      <c r="B334" s="234" t="s">
        <v>206</v>
      </c>
      <c r="C334" s="235" t="s">
        <v>207</v>
      </c>
      <c r="D334" s="235"/>
      <c r="E334" s="235"/>
      <c r="F334" s="236"/>
      <c r="G334" s="237"/>
      <c r="H334" s="237"/>
      <c r="I334" s="237"/>
      <c r="J334" s="238">
        <v>372.35</v>
      </c>
      <c r="K334" s="237"/>
      <c r="L334" s="239">
        <v>3351.15</v>
      </c>
      <c r="M334" s="240">
        <v>14.31</v>
      </c>
      <c r="N334" s="241">
        <v>47954.96</v>
      </c>
      <c r="EW334" s="223"/>
      <c r="EX334" s="232"/>
      <c r="EY334" s="232"/>
      <c r="EZ334" s="232"/>
      <c r="FA334" s="242" t="s">
        <v>207</v>
      </c>
      <c r="FD334" s="232"/>
      <c r="FE334" s="232"/>
      <c r="FG334" s="232"/>
    </row>
    <row r="335" spans="1:163" s="167" customFormat="1" ht="14.4" x14ac:dyDescent="0.3">
      <c r="A335" s="233"/>
      <c r="B335" s="234" t="s">
        <v>201</v>
      </c>
      <c r="C335" s="235" t="s">
        <v>208</v>
      </c>
      <c r="D335" s="235"/>
      <c r="E335" s="235"/>
      <c r="F335" s="236"/>
      <c r="G335" s="237"/>
      <c r="H335" s="237"/>
      <c r="I335" s="237"/>
      <c r="J335" s="238">
        <v>42.23</v>
      </c>
      <c r="K335" s="237"/>
      <c r="L335" s="238">
        <v>380.07</v>
      </c>
      <c r="M335" s="240">
        <v>36.21</v>
      </c>
      <c r="N335" s="241">
        <v>13762.33</v>
      </c>
      <c r="EW335" s="223"/>
      <c r="EX335" s="232"/>
      <c r="EY335" s="232"/>
      <c r="EZ335" s="232"/>
      <c r="FA335" s="242" t="s">
        <v>208</v>
      </c>
      <c r="FD335" s="232"/>
      <c r="FE335" s="232"/>
      <c r="FG335" s="232"/>
    </row>
    <row r="336" spans="1:163" s="167" customFormat="1" ht="14.4" x14ac:dyDescent="0.3">
      <c r="A336" s="233"/>
      <c r="B336" s="234" t="s">
        <v>209</v>
      </c>
      <c r="C336" s="235" t="s">
        <v>210</v>
      </c>
      <c r="D336" s="235"/>
      <c r="E336" s="235"/>
      <c r="F336" s="236"/>
      <c r="G336" s="237"/>
      <c r="H336" s="237"/>
      <c r="I336" s="237"/>
      <c r="J336" s="238">
        <v>193.77</v>
      </c>
      <c r="K336" s="237"/>
      <c r="L336" s="239">
        <v>1743.93</v>
      </c>
      <c r="M336" s="240">
        <v>9.26</v>
      </c>
      <c r="N336" s="241">
        <v>16148.79</v>
      </c>
      <c r="EW336" s="223"/>
      <c r="EX336" s="232"/>
      <c r="EY336" s="232"/>
      <c r="EZ336" s="232"/>
      <c r="FA336" s="242" t="s">
        <v>210</v>
      </c>
      <c r="FD336" s="232"/>
      <c r="FE336" s="232"/>
      <c r="FG336" s="232"/>
    </row>
    <row r="337" spans="1:163" s="167" customFormat="1" ht="14.4" x14ac:dyDescent="0.3">
      <c r="A337" s="243"/>
      <c r="B337" s="234"/>
      <c r="C337" s="235" t="s">
        <v>211</v>
      </c>
      <c r="D337" s="235"/>
      <c r="E337" s="235"/>
      <c r="F337" s="236" t="s">
        <v>212</v>
      </c>
      <c r="G337" s="244">
        <v>27.8</v>
      </c>
      <c r="H337" s="237"/>
      <c r="I337" s="244">
        <v>250.2</v>
      </c>
      <c r="J337" s="245"/>
      <c r="K337" s="237"/>
      <c r="L337" s="245"/>
      <c r="M337" s="237"/>
      <c r="N337" s="246"/>
      <c r="EW337" s="223"/>
      <c r="EX337" s="232"/>
      <c r="EY337" s="232"/>
      <c r="EZ337" s="232"/>
      <c r="FB337" s="242" t="s">
        <v>211</v>
      </c>
      <c r="FD337" s="232"/>
      <c r="FE337" s="232"/>
      <c r="FG337" s="232"/>
    </row>
    <row r="338" spans="1:163" s="167" customFormat="1" ht="14.4" x14ac:dyDescent="0.3">
      <c r="A338" s="243"/>
      <c r="B338" s="234"/>
      <c r="C338" s="235" t="s">
        <v>213</v>
      </c>
      <c r="D338" s="235"/>
      <c r="E338" s="235"/>
      <c r="F338" s="236" t="s">
        <v>212</v>
      </c>
      <c r="G338" s="240">
        <v>3.16</v>
      </c>
      <c r="H338" s="237"/>
      <c r="I338" s="240">
        <v>28.44</v>
      </c>
      <c r="J338" s="245"/>
      <c r="K338" s="237"/>
      <c r="L338" s="245"/>
      <c r="M338" s="237"/>
      <c r="N338" s="246"/>
      <c r="EW338" s="223"/>
      <c r="EX338" s="232"/>
      <c r="EY338" s="232"/>
      <c r="EZ338" s="232"/>
      <c r="FB338" s="242" t="s">
        <v>213</v>
      </c>
      <c r="FD338" s="232"/>
      <c r="FE338" s="232"/>
      <c r="FG338" s="232"/>
    </row>
    <row r="339" spans="1:163" s="167" customFormat="1" ht="14.4" x14ac:dyDescent="0.3">
      <c r="A339" s="233"/>
      <c r="B339" s="234"/>
      <c r="C339" s="247" t="s">
        <v>214</v>
      </c>
      <c r="D339" s="247"/>
      <c r="E339" s="247"/>
      <c r="F339" s="248"/>
      <c r="G339" s="249"/>
      <c r="H339" s="249"/>
      <c r="I339" s="249"/>
      <c r="J339" s="257">
        <v>833.56</v>
      </c>
      <c r="K339" s="249"/>
      <c r="L339" s="250">
        <v>7502.04</v>
      </c>
      <c r="M339" s="249"/>
      <c r="N339" s="251">
        <v>151259.76999999999</v>
      </c>
      <c r="EW339" s="223"/>
      <c r="EX339" s="232"/>
      <c r="EY339" s="232"/>
      <c r="EZ339" s="232"/>
      <c r="FC339" s="242" t="s">
        <v>214</v>
      </c>
      <c r="FD339" s="232"/>
      <c r="FE339" s="232"/>
      <c r="FG339" s="232"/>
    </row>
    <row r="340" spans="1:163" s="167" customFormat="1" ht="14.4" x14ac:dyDescent="0.3">
      <c r="A340" s="243"/>
      <c r="B340" s="234"/>
      <c r="C340" s="235" t="s">
        <v>215</v>
      </c>
      <c r="D340" s="235"/>
      <c r="E340" s="235"/>
      <c r="F340" s="236"/>
      <c r="G340" s="237"/>
      <c r="H340" s="237"/>
      <c r="I340" s="237"/>
      <c r="J340" s="245"/>
      <c r="K340" s="237"/>
      <c r="L340" s="239">
        <v>2787.03</v>
      </c>
      <c r="M340" s="237"/>
      <c r="N340" s="241">
        <v>100918.35</v>
      </c>
      <c r="EW340" s="223"/>
      <c r="EX340" s="232"/>
      <c r="EY340" s="232"/>
      <c r="EZ340" s="232"/>
      <c r="FB340" s="242" t="s">
        <v>215</v>
      </c>
      <c r="FD340" s="232"/>
      <c r="FE340" s="232"/>
      <c r="FG340" s="232"/>
    </row>
    <row r="341" spans="1:163" s="167" customFormat="1" ht="14.4" x14ac:dyDescent="0.3">
      <c r="A341" s="243"/>
      <c r="B341" s="234" t="s">
        <v>216</v>
      </c>
      <c r="C341" s="235" t="s">
        <v>217</v>
      </c>
      <c r="D341" s="235"/>
      <c r="E341" s="235"/>
      <c r="F341" s="236" t="s">
        <v>218</v>
      </c>
      <c r="G341" s="252">
        <v>97</v>
      </c>
      <c r="H341" s="237"/>
      <c r="I341" s="252">
        <v>97</v>
      </c>
      <c r="J341" s="245"/>
      <c r="K341" s="237"/>
      <c r="L341" s="239">
        <v>2703.42</v>
      </c>
      <c r="M341" s="237"/>
      <c r="N341" s="241">
        <v>97890.8</v>
      </c>
      <c r="EW341" s="223"/>
      <c r="EX341" s="232"/>
      <c r="EY341" s="232"/>
      <c r="EZ341" s="232"/>
      <c r="FB341" s="242" t="s">
        <v>217</v>
      </c>
      <c r="FD341" s="232"/>
      <c r="FE341" s="232"/>
      <c r="FG341" s="232"/>
    </row>
    <row r="342" spans="1:163" s="167" customFormat="1" ht="14.4" x14ac:dyDescent="0.3">
      <c r="A342" s="243"/>
      <c r="B342" s="234" t="s">
        <v>219</v>
      </c>
      <c r="C342" s="235" t="s">
        <v>220</v>
      </c>
      <c r="D342" s="235"/>
      <c r="E342" s="235"/>
      <c r="F342" s="236" t="s">
        <v>218</v>
      </c>
      <c r="G342" s="252">
        <v>51</v>
      </c>
      <c r="H342" s="237"/>
      <c r="I342" s="252">
        <v>51</v>
      </c>
      <c r="J342" s="245"/>
      <c r="K342" s="237"/>
      <c r="L342" s="239">
        <v>1421.39</v>
      </c>
      <c r="M342" s="237"/>
      <c r="N342" s="241">
        <v>51468.36</v>
      </c>
      <c r="EW342" s="223"/>
      <c r="EX342" s="232"/>
      <c r="EY342" s="232"/>
      <c r="EZ342" s="232"/>
      <c r="FB342" s="242" t="s">
        <v>220</v>
      </c>
      <c r="FD342" s="232"/>
      <c r="FE342" s="232"/>
      <c r="FG342" s="232"/>
    </row>
    <row r="343" spans="1:163" s="167" customFormat="1" ht="14.4" x14ac:dyDescent="0.3">
      <c r="A343" s="253"/>
      <c r="B343" s="254"/>
      <c r="C343" s="226" t="s">
        <v>221</v>
      </c>
      <c r="D343" s="226"/>
      <c r="E343" s="226"/>
      <c r="F343" s="227"/>
      <c r="G343" s="228"/>
      <c r="H343" s="228"/>
      <c r="I343" s="228"/>
      <c r="J343" s="230"/>
      <c r="K343" s="228"/>
      <c r="L343" s="255">
        <v>11626.85</v>
      </c>
      <c r="M343" s="249"/>
      <c r="N343" s="256">
        <v>300618.93</v>
      </c>
      <c r="EW343" s="223"/>
      <c r="EX343" s="232"/>
      <c r="EY343" s="232"/>
      <c r="EZ343" s="232"/>
      <c r="FD343" s="232" t="s">
        <v>221</v>
      </c>
      <c r="FE343" s="232"/>
      <c r="FG343" s="232"/>
    </row>
    <row r="344" spans="1:163" s="167" customFormat="1" ht="21.6" x14ac:dyDescent="0.3">
      <c r="A344" s="224" t="s">
        <v>373</v>
      </c>
      <c r="B344" s="225" t="s">
        <v>374</v>
      </c>
      <c r="C344" s="226" t="s">
        <v>375</v>
      </c>
      <c r="D344" s="226"/>
      <c r="E344" s="226"/>
      <c r="F344" s="227" t="s">
        <v>204</v>
      </c>
      <c r="G344" s="228">
        <v>4</v>
      </c>
      <c r="H344" s="229">
        <v>1</v>
      </c>
      <c r="I344" s="229">
        <v>4</v>
      </c>
      <c r="J344" s="230"/>
      <c r="K344" s="228"/>
      <c r="L344" s="230"/>
      <c r="M344" s="228"/>
      <c r="N344" s="231"/>
      <c r="EW344" s="223"/>
      <c r="EX344" s="232" t="s">
        <v>375</v>
      </c>
      <c r="EY344" s="232" t="s">
        <v>153</v>
      </c>
      <c r="EZ344" s="232" t="s">
        <v>153</v>
      </c>
      <c r="FD344" s="232"/>
      <c r="FE344" s="232"/>
      <c r="FG344" s="232"/>
    </row>
    <row r="345" spans="1:163" s="167" customFormat="1" ht="14.4" x14ac:dyDescent="0.3">
      <c r="A345" s="233"/>
      <c r="B345" s="234" t="s">
        <v>164</v>
      </c>
      <c r="C345" s="235" t="s">
        <v>205</v>
      </c>
      <c r="D345" s="235"/>
      <c r="E345" s="235"/>
      <c r="F345" s="236"/>
      <c r="G345" s="237"/>
      <c r="H345" s="237"/>
      <c r="I345" s="237"/>
      <c r="J345" s="238">
        <v>108.71</v>
      </c>
      <c r="K345" s="237"/>
      <c r="L345" s="238">
        <v>434.84</v>
      </c>
      <c r="M345" s="240">
        <v>36.21</v>
      </c>
      <c r="N345" s="241">
        <v>15745.56</v>
      </c>
      <c r="EW345" s="223"/>
      <c r="EX345" s="232"/>
      <c r="EY345" s="232"/>
      <c r="EZ345" s="232"/>
      <c r="FA345" s="242" t="s">
        <v>205</v>
      </c>
      <c r="FD345" s="232"/>
      <c r="FE345" s="232"/>
      <c r="FG345" s="232"/>
    </row>
    <row r="346" spans="1:163" s="167" customFormat="1" ht="14.4" x14ac:dyDescent="0.3">
      <c r="A346" s="233"/>
      <c r="B346" s="234" t="s">
        <v>206</v>
      </c>
      <c r="C346" s="235" t="s">
        <v>207</v>
      </c>
      <c r="D346" s="235"/>
      <c r="E346" s="235"/>
      <c r="F346" s="236"/>
      <c r="G346" s="237"/>
      <c r="H346" s="237"/>
      <c r="I346" s="237"/>
      <c r="J346" s="238">
        <v>69.22</v>
      </c>
      <c r="K346" s="237"/>
      <c r="L346" s="238">
        <v>276.88</v>
      </c>
      <c r="M346" s="240">
        <v>14.31</v>
      </c>
      <c r="N346" s="241">
        <v>3962.15</v>
      </c>
      <c r="EW346" s="223"/>
      <c r="EX346" s="232"/>
      <c r="EY346" s="232"/>
      <c r="EZ346" s="232"/>
      <c r="FA346" s="242" t="s">
        <v>207</v>
      </c>
      <c r="FD346" s="232"/>
      <c r="FE346" s="232"/>
      <c r="FG346" s="232"/>
    </row>
    <row r="347" spans="1:163" s="167" customFormat="1" ht="14.4" x14ac:dyDescent="0.3">
      <c r="A347" s="233"/>
      <c r="B347" s="234" t="s">
        <v>201</v>
      </c>
      <c r="C347" s="235" t="s">
        <v>208</v>
      </c>
      <c r="D347" s="235"/>
      <c r="E347" s="235"/>
      <c r="F347" s="236"/>
      <c r="G347" s="237"/>
      <c r="H347" s="237"/>
      <c r="I347" s="237"/>
      <c r="J347" s="238">
        <v>13.42</v>
      </c>
      <c r="K347" s="237"/>
      <c r="L347" s="238">
        <v>53.68</v>
      </c>
      <c r="M347" s="240">
        <v>36.21</v>
      </c>
      <c r="N347" s="241">
        <v>1943.75</v>
      </c>
      <c r="EW347" s="223"/>
      <c r="EX347" s="232"/>
      <c r="EY347" s="232"/>
      <c r="EZ347" s="232"/>
      <c r="FA347" s="242" t="s">
        <v>208</v>
      </c>
      <c r="FD347" s="232"/>
      <c r="FE347" s="232"/>
      <c r="FG347" s="232"/>
    </row>
    <row r="348" spans="1:163" s="167" customFormat="1" ht="14.4" x14ac:dyDescent="0.3">
      <c r="A348" s="233"/>
      <c r="B348" s="234" t="s">
        <v>209</v>
      </c>
      <c r="C348" s="235" t="s">
        <v>210</v>
      </c>
      <c r="D348" s="235"/>
      <c r="E348" s="235"/>
      <c r="F348" s="236"/>
      <c r="G348" s="237"/>
      <c r="H348" s="237"/>
      <c r="I348" s="237"/>
      <c r="J348" s="238">
        <v>223.49</v>
      </c>
      <c r="K348" s="237"/>
      <c r="L348" s="238">
        <v>893.96</v>
      </c>
      <c r="M348" s="240">
        <v>9.26</v>
      </c>
      <c r="N348" s="241">
        <v>8278.07</v>
      </c>
      <c r="EW348" s="223"/>
      <c r="EX348" s="232"/>
      <c r="EY348" s="232"/>
      <c r="EZ348" s="232"/>
      <c r="FA348" s="242" t="s">
        <v>210</v>
      </c>
      <c r="FD348" s="232"/>
      <c r="FE348" s="232"/>
      <c r="FG348" s="232"/>
    </row>
    <row r="349" spans="1:163" s="167" customFormat="1" ht="14.4" x14ac:dyDescent="0.3">
      <c r="A349" s="243"/>
      <c r="B349" s="234"/>
      <c r="C349" s="235" t="s">
        <v>211</v>
      </c>
      <c r="D349" s="235"/>
      <c r="E349" s="235"/>
      <c r="F349" s="236" t="s">
        <v>212</v>
      </c>
      <c r="G349" s="244">
        <v>11.3</v>
      </c>
      <c r="H349" s="237"/>
      <c r="I349" s="244">
        <v>45.2</v>
      </c>
      <c r="J349" s="245"/>
      <c r="K349" s="237"/>
      <c r="L349" s="245"/>
      <c r="M349" s="237"/>
      <c r="N349" s="246"/>
      <c r="EW349" s="223"/>
      <c r="EX349" s="232"/>
      <c r="EY349" s="232"/>
      <c r="EZ349" s="232"/>
      <c r="FB349" s="242" t="s">
        <v>211</v>
      </c>
      <c r="FD349" s="232"/>
      <c r="FE349" s="232"/>
      <c r="FG349" s="232"/>
    </row>
    <row r="350" spans="1:163" s="167" customFormat="1" ht="14.4" x14ac:dyDescent="0.3">
      <c r="A350" s="243"/>
      <c r="B350" s="234"/>
      <c r="C350" s="235" t="s">
        <v>213</v>
      </c>
      <c r="D350" s="235"/>
      <c r="E350" s="235"/>
      <c r="F350" s="236" t="s">
        <v>212</v>
      </c>
      <c r="G350" s="240">
        <v>1.21</v>
      </c>
      <c r="H350" s="237"/>
      <c r="I350" s="240">
        <v>4.84</v>
      </c>
      <c r="J350" s="245"/>
      <c r="K350" s="237"/>
      <c r="L350" s="245"/>
      <c r="M350" s="237"/>
      <c r="N350" s="246"/>
      <c r="EW350" s="223"/>
      <c r="EX350" s="232"/>
      <c r="EY350" s="232"/>
      <c r="EZ350" s="232"/>
      <c r="FB350" s="242" t="s">
        <v>213</v>
      </c>
      <c r="FD350" s="232"/>
      <c r="FE350" s="232"/>
      <c r="FG350" s="232"/>
    </row>
    <row r="351" spans="1:163" s="167" customFormat="1" ht="14.4" x14ac:dyDescent="0.3">
      <c r="A351" s="233"/>
      <c r="B351" s="234"/>
      <c r="C351" s="247" t="s">
        <v>214</v>
      </c>
      <c r="D351" s="247"/>
      <c r="E351" s="247"/>
      <c r="F351" s="248"/>
      <c r="G351" s="249"/>
      <c r="H351" s="249"/>
      <c r="I351" s="249"/>
      <c r="J351" s="257">
        <v>401.42</v>
      </c>
      <c r="K351" s="249"/>
      <c r="L351" s="250">
        <v>1605.68</v>
      </c>
      <c r="M351" s="249"/>
      <c r="N351" s="251">
        <v>27985.78</v>
      </c>
      <c r="EW351" s="223"/>
      <c r="EX351" s="232"/>
      <c r="EY351" s="232"/>
      <c r="EZ351" s="232"/>
      <c r="FC351" s="242" t="s">
        <v>214</v>
      </c>
      <c r="FD351" s="232"/>
      <c r="FE351" s="232"/>
      <c r="FG351" s="232"/>
    </row>
    <row r="352" spans="1:163" s="167" customFormat="1" ht="14.4" x14ac:dyDescent="0.3">
      <c r="A352" s="243"/>
      <c r="B352" s="234"/>
      <c r="C352" s="235" t="s">
        <v>215</v>
      </c>
      <c r="D352" s="235"/>
      <c r="E352" s="235"/>
      <c r="F352" s="236"/>
      <c r="G352" s="237"/>
      <c r="H352" s="237"/>
      <c r="I352" s="237"/>
      <c r="J352" s="245"/>
      <c r="K352" s="237"/>
      <c r="L352" s="238">
        <v>488.52</v>
      </c>
      <c r="M352" s="237"/>
      <c r="N352" s="241">
        <v>17689.310000000001</v>
      </c>
      <c r="EW352" s="223"/>
      <c r="EX352" s="232"/>
      <c r="EY352" s="232"/>
      <c r="EZ352" s="232"/>
      <c r="FB352" s="242" t="s">
        <v>215</v>
      </c>
      <c r="FD352" s="232"/>
      <c r="FE352" s="232"/>
      <c r="FG352" s="232"/>
    </row>
    <row r="353" spans="1:163" s="167" customFormat="1" ht="14.4" x14ac:dyDescent="0.3">
      <c r="A353" s="243"/>
      <c r="B353" s="234" t="s">
        <v>216</v>
      </c>
      <c r="C353" s="235" t="s">
        <v>217</v>
      </c>
      <c r="D353" s="235"/>
      <c r="E353" s="235"/>
      <c r="F353" s="236" t="s">
        <v>218</v>
      </c>
      <c r="G353" s="252">
        <v>97</v>
      </c>
      <c r="H353" s="237"/>
      <c r="I353" s="252">
        <v>97</v>
      </c>
      <c r="J353" s="245"/>
      <c r="K353" s="237"/>
      <c r="L353" s="238">
        <v>473.86</v>
      </c>
      <c r="M353" s="237"/>
      <c r="N353" s="241">
        <v>17158.63</v>
      </c>
      <c r="EW353" s="223"/>
      <c r="EX353" s="232"/>
      <c r="EY353" s="232"/>
      <c r="EZ353" s="232"/>
      <c r="FB353" s="242" t="s">
        <v>217</v>
      </c>
      <c r="FD353" s="232"/>
      <c r="FE353" s="232"/>
      <c r="FG353" s="232"/>
    </row>
    <row r="354" spans="1:163" s="167" customFormat="1" ht="14.4" x14ac:dyDescent="0.3">
      <c r="A354" s="243"/>
      <c r="B354" s="234" t="s">
        <v>219</v>
      </c>
      <c r="C354" s="235" t="s">
        <v>220</v>
      </c>
      <c r="D354" s="235"/>
      <c r="E354" s="235"/>
      <c r="F354" s="236" t="s">
        <v>218</v>
      </c>
      <c r="G354" s="252">
        <v>51</v>
      </c>
      <c r="H354" s="237"/>
      <c r="I354" s="252">
        <v>51</v>
      </c>
      <c r="J354" s="245"/>
      <c r="K354" s="237"/>
      <c r="L354" s="238">
        <v>249.15</v>
      </c>
      <c r="M354" s="237"/>
      <c r="N354" s="241">
        <v>9021.5499999999993</v>
      </c>
      <c r="EW354" s="223"/>
      <c r="EX354" s="232"/>
      <c r="EY354" s="232"/>
      <c r="EZ354" s="232"/>
      <c r="FB354" s="242" t="s">
        <v>220</v>
      </c>
      <c r="FD354" s="232"/>
      <c r="FE354" s="232"/>
      <c r="FG354" s="232"/>
    </row>
    <row r="355" spans="1:163" s="167" customFormat="1" ht="14.4" x14ac:dyDescent="0.3">
      <c r="A355" s="253"/>
      <c r="B355" s="254"/>
      <c r="C355" s="226" t="s">
        <v>221</v>
      </c>
      <c r="D355" s="226"/>
      <c r="E355" s="226"/>
      <c r="F355" s="227"/>
      <c r="G355" s="228"/>
      <c r="H355" s="228"/>
      <c r="I355" s="228"/>
      <c r="J355" s="230"/>
      <c r="K355" s="228"/>
      <c r="L355" s="255">
        <v>2328.69</v>
      </c>
      <c r="M355" s="249"/>
      <c r="N355" s="256">
        <v>54165.96</v>
      </c>
      <c r="EW355" s="223"/>
      <c r="EX355" s="232"/>
      <c r="EY355" s="232"/>
      <c r="EZ355" s="232"/>
      <c r="FD355" s="232" t="s">
        <v>221</v>
      </c>
      <c r="FE355" s="232"/>
      <c r="FG355" s="232"/>
    </row>
    <row r="356" spans="1:163" s="167" customFormat="1" ht="21.6" x14ac:dyDescent="0.3">
      <c r="A356" s="224" t="s">
        <v>376</v>
      </c>
      <c r="B356" s="225" t="s">
        <v>374</v>
      </c>
      <c r="C356" s="226" t="s">
        <v>375</v>
      </c>
      <c r="D356" s="226"/>
      <c r="E356" s="226"/>
      <c r="F356" s="227" t="s">
        <v>204</v>
      </c>
      <c r="G356" s="228">
        <v>4</v>
      </c>
      <c r="H356" s="229">
        <v>1</v>
      </c>
      <c r="I356" s="229">
        <v>4</v>
      </c>
      <c r="J356" s="230"/>
      <c r="K356" s="228"/>
      <c r="L356" s="230"/>
      <c r="M356" s="228"/>
      <c r="N356" s="231"/>
      <c r="EW356" s="223"/>
      <c r="EX356" s="232" t="s">
        <v>375</v>
      </c>
      <c r="EY356" s="232" t="s">
        <v>153</v>
      </c>
      <c r="EZ356" s="232" t="s">
        <v>153</v>
      </c>
      <c r="FD356" s="232"/>
      <c r="FE356" s="232"/>
      <c r="FG356" s="232"/>
    </row>
    <row r="357" spans="1:163" s="167" customFormat="1" ht="14.4" x14ac:dyDescent="0.3">
      <c r="A357" s="233"/>
      <c r="B357" s="234" t="s">
        <v>164</v>
      </c>
      <c r="C357" s="235" t="s">
        <v>205</v>
      </c>
      <c r="D357" s="235"/>
      <c r="E357" s="235"/>
      <c r="F357" s="236"/>
      <c r="G357" s="237"/>
      <c r="H357" s="237"/>
      <c r="I357" s="237"/>
      <c r="J357" s="238">
        <v>108.71</v>
      </c>
      <c r="K357" s="237"/>
      <c r="L357" s="238">
        <v>434.84</v>
      </c>
      <c r="M357" s="240">
        <v>36.21</v>
      </c>
      <c r="N357" s="241">
        <v>15745.56</v>
      </c>
      <c r="EW357" s="223"/>
      <c r="EX357" s="232"/>
      <c r="EY357" s="232"/>
      <c r="EZ357" s="232"/>
      <c r="FA357" s="242" t="s">
        <v>205</v>
      </c>
      <c r="FD357" s="232"/>
      <c r="FE357" s="232"/>
      <c r="FG357" s="232"/>
    </row>
    <row r="358" spans="1:163" s="167" customFormat="1" ht="14.4" x14ac:dyDescent="0.3">
      <c r="A358" s="233"/>
      <c r="B358" s="234" t="s">
        <v>206</v>
      </c>
      <c r="C358" s="235" t="s">
        <v>207</v>
      </c>
      <c r="D358" s="235"/>
      <c r="E358" s="235"/>
      <c r="F358" s="236"/>
      <c r="G358" s="237"/>
      <c r="H358" s="237"/>
      <c r="I358" s="237"/>
      <c r="J358" s="238">
        <v>69.22</v>
      </c>
      <c r="K358" s="237"/>
      <c r="L358" s="238">
        <v>276.88</v>
      </c>
      <c r="M358" s="240">
        <v>14.31</v>
      </c>
      <c r="N358" s="241">
        <v>3962.15</v>
      </c>
      <c r="EW358" s="223"/>
      <c r="EX358" s="232"/>
      <c r="EY358" s="232"/>
      <c r="EZ358" s="232"/>
      <c r="FA358" s="242" t="s">
        <v>207</v>
      </c>
      <c r="FD358" s="232"/>
      <c r="FE358" s="232"/>
      <c r="FG358" s="232"/>
    </row>
    <row r="359" spans="1:163" s="167" customFormat="1" ht="14.4" x14ac:dyDescent="0.3">
      <c r="A359" s="233"/>
      <c r="B359" s="234" t="s">
        <v>201</v>
      </c>
      <c r="C359" s="235" t="s">
        <v>208</v>
      </c>
      <c r="D359" s="235"/>
      <c r="E359" s="235"/>
      <c r="F359" s="236"/>
      <c r="G359" s="237"/>
      <c r="H359" s="237"/>
      <c r="I359" s="237"/>
      <c r="J359" s="238">
        <v>13.42</v>
      </c>
      <c r="K359" s="237"/>
      <c r="L359" s="238">
        <v>53.68</v>
      </c>
      <c r="M359" s="240">
        <v>36.21</v>
      </c>
      <c r="N359" s="241">
        <v>1943.75</v>
      </c>
      <c r="EW359" s="223"/>
      <c r="EX359" s="232"/>
      <c r="EY359" s="232"/>
      <c r="EZ359" s="232"/>
      <c r="FA359" s="242" t="s">
        <v>208</v>
      </c>
      <c r="FD359" s="232"/>
      <c r="FE359" s="232"/>
      <c r="FG359" s="232"/>
    </row>
    <row r="360" spans="1:163" s="167" customFormat="1" ht="14.4" x14ac:dyDescent="0.3">
      <c r="A360" s="233"/>
      <c r="B360" s="234" t="s">
        <v>209</v>
      </c>
      <c r="C360" s="235" t="s">
        <v>210</v>
      </c>
      <c r="D360" s="235"/>
      <c r="E360" s="235"/>
      <c r="F360" s="236"/>
      <c r="G360" s="237"/>
      <c r="H360" s="237"/>
      <c r="I360" s="237"/>
      <c r="J360" s="238">
        <v>223.49</v>
      </c>
      <c r="K360" s="237"/>
      <c r="L360" s="238">
        <v>893.96</v>
      </c>
      <c r="M360" s="240">
        <v>9.26</v>
      </c>
      <c r="N360" s="241">
        <v>8278.07</v>
      </c>
      <c r="EW360" s="223"/>
      <c r="EX360" s="232"/>
      <c r="EY360" s="232"/>
      <c r="EZ360" s="232"/>
      <c r="FA360" s="242" t="s">
        <v>210</v>
      </c>
      <c r="FD360" s="232"/>
      <c r="FE360" s="232"/>
      <c r="FG360" s="232"/>
    </row>
    <row r="361" spans="1:163" s="167" customFormat="1" ht="14.4" x14ac:dyDescent="0.3">
      <c r="A361" s="243"/>
      <c r="B361" s="234"/>
      <c r="C361" s="235" t="s">
        <v>211</v>
      </c>
      <c r="D361" s="235"/>
      <c r="E361" s="235"/>
      <c r="F361" s="236" t="s">
        <v>212</v>
      </c>
      <c r="G361" s="244">
        <v>11.3</v>
      </c>
      <c r="H361" s="237"/>
      <c r="I361" s="244">
        <v>45.2</v>
      </c>
      <c r="J361" s="245"/>
      <c r="K361" s="237"/>
      <c r="L361" s="245"/>
      <c r="M361" s="237"/>
      <c r="N361" s="246"/>
      <c r="EW361" s="223"/>
      <c r="EX361" s="232"/>
      <c r="EY361" s="232"/>
      <c r="EZ361" s="232"/>
      <c r="FB361" s="242" t="s">
        <v>211</v>
      </c>
      <c r="FD361" s="232"/>
      <c r="FE361" s="232"/>
      <c r="FG361" s="232"/>
    </row>
    <row r="362" spans="1:163" s="167" customFormat="1" ht="14.4" x14ac:dyDescent="0.3">
      <c r="A362" s="243"/>
      <c r="B362" s="234"/>
      <c r="C362" s="235" t="s">
        <v>213</v>
      </c>
      <c r="D362" s="235"/>
      <c r="E362" s="235"/>
      <c r="F362" s="236" t="s">
        <v>212</v>
      </c>
      <c r="G362" s="240">
        <v>1.21</v>
      </c>
      <c r="H362" s="237"/>
      <c r="I362" s="240">
        <v>4.84</v>
      </c>
      <c r="J362" s="245"/>
      <c r="K362" s="237"/>
      <c r="L362" s="245"/>
      <c r="M362" s="237"/>
      <c r="N362" s="246"/>
      <c r="EW362" s="223"/>
      <c r="EX362" s="232"/>
      <c r="EY362" s="232"/>
      <c r="EZ362" s="232"/>
      <c r="FB362" s="242" t="s">
        <v>213</v>
      </c>
      <c r="FD362" s="232"/>
      <c r="FE362" s="232"/>
      <c r="FG362" s="232"/>
    </row>
    <row r="363" spans="1:163" s="167" customFormat="1" ht="14.4" x14ac:dyDescent="0.3">
      <c r="A363" s="233"/>
      <c r="B363" s="234"/>
      <c r="C363" s="247" t="s">
        <v>214</v>
      </c>
      <c r="D363" s="247"/>
      <c r="E363" s="247"/>
      <c r="F363" s="248"/>
      <c r="G363" s="249"/>
      <c r="H363" s="249"/>
      <c r="I363" s="249"/>
      <c r="J363" s="257">
        <v>401.42</v>
      </c>
      <c r="K363" s="249"/>
      <c r="L363" s="250">
        <v>1605.68</v>
      </c>
      <c r="M363" s="249"/>
      <c r="N363" s="251">
        <v>27985.78</v>
      </c>
      <c r="EW363" s="223"/>
      <c r="EX363" s="232"/>
      <c r="EY363" s="232"/>
      <c r="EZ363" s="232"/>
      <c r="FC363" s="242" t="s">
        <v>214</v>
      </c>
      <c r="FD363" s="232"/>
      <c r="FE363" s="232"/>
      <c r="FG363" s="232"/>
    </row>
    <row r="364" spans="1:163" s="167" customFormat="1" ht="14.4" x14ac:dyDescent="0.3">
      <c r="A364" s="243"/>
      <c r="B364" s="234"/>
      <c r="C364" s="235" t="s">
        <v>215</v>
      </c>
      <c r="D364" s="235"/>
      <c r="E364" s="235"/>
      <c r="F364" s="236"/>
      <c r="G364" s="237"/>
      <c r="H364" s="237"/>
      <c r="I364" s="237"/>
      <c r="J364" s="245"/>
      <c r="K364" s="237"/>
      <c r="L364" s="238">
        <v>488.52</v>
      </c>
      <c r="M364" s="237"/>
      <c r="N364" s="241">
        <v>17689.310000000001</v>
      </c>
      <c r="EW364" s="223"/>
      <c r="EX364" s="232"/>
      <c r="EY364" s="232"/>
      <c r="EZ364" s="232"/>
      <c r="FB364" s="242" t="s">
        <v>215</v>
      </c>
      <c r="FD364" s="232"/>
      <c r="FE364" s="232"/>
      <c r="FG364" s="232"/>
    </row>
    <row r="365" spans="1:163" s="167" customFormat="1" ht="14.4" x14ac:dyDescent="0.3">
      <c r="A365" s="243"/>
      <c r="B365" s="234" t="s">
        <v>216</v>
      </c>
      <c r="C365" s="235" t="s">
        <v>217</v>
      </c>
      <c r="D365" s="235"/>
      <c r="E365" s="235"/>
      <c r="F365" s="236" t="s">
        <v>218</v>
      </c>
      <c r="G365" s="252">
        <v>97</v>
      </c>
      <c r="H365" s="237"/>
      <c r="I365" s="252">
        <v>97</v>
      </c>
      <c r="J365" s="245"/>
      <c r="K365" s="237"/>
      <c r="L365" s="238">
        <v>473.86</v>
      </c>
      <c r="M365" s="237"/>
      <c r="N365" s="241">
        <v>17158.63</v>
      </c>
      <c r="EW365" s="223"/>
      <c r="EX365" s="232"/>
      <c r="EY365" s="232"/>
      <c r="EZ365" s="232"/>
      <c r="FB365" s="242" t="s">
        <v>217</v>
      </c>
      <c r="FD365" s="232"/>
      <c r="FE365" s="232"/>
      <c r="FG365" s="232"/>
    </row>
    <row r="366" spans="1:163" s="167" customFormat="1" ht="14.4" x14ac:dyDescent="0.3">
      <c r="A366" s="243"/>
      <c r="B366" s="234" t="s">
        <v>219</v>
      </c>
      <c r="C366" s="235" t="s">
        <v>220</v>
      </c>
      <c r="D366" s="235"/>
      <c r="E366" s="235"/>
      <c r="F366" s="236" t="s">
        <v>218</v>
      </c>
      <c r="G366" s="252">
        <v>51</v>
      </c>
      <c r="H366" s="237"/>
      <c r="I366" s="252">
        <v>51</v>
      </c>
      <c r="J366" s="245"/>
      <c r="K366" s="237"/>
      <c r="L366" s="238">
        <v>249.15</v>
      </c>
      <c r="M366" s="237"/>
      <c r="N366" s="241">
        <v>9021.5499999999993</v>
      </c>
      <c r="EW366" s="223"/>
      <c r="EX366" s="232"/>
      <c r="EY366" s="232"/>
      <c r="EZ366" s="232"/>
      <c r="FB366" s="242" t="s">
        <v>220</v>
      </c>
      <c r="FD366" s="232"/>
      <c r="FE366" s="232"/>
      <c r="FG366" s="232"/>
    </row>
    <row r="367" spans="1:163" s="167" customFormat="1" ht="14.4" x14ac:dyDescent="0.3">
      <c r="A367" s="253"/>
      <c r="B367" s="254"/>
      <c r="C367" s="226" t="s">
        <v>221</v>
      </c>
      <c r="D367" s="226"/>
      <c r="E367" s="226"/>
      <c r="F367" s="227"/>
      <c r="G367" s="228"/>
      <c r="H367" s="228"/>
      <c r="I367" s="228"/>
      <c r="J367" s="230"/>
      <c r="K367" s="228"/>
      <c r="L367" s="255">
        <v>2328.69</v>
      </c>
      <c r="M367" s="249"/>
      <c r="N367" s="256">
        <v>54165.96</v>
      </c>
      <c r="EW367" s="223"/>
      <c r="EX367" s="232"/>
      <c r="EY367" s="232"/>
      <c r="EZ367" s="232"/>
      <c r="FD367" s="232" t="s">
        <v>221</v>
      </c>
      <c r="FE367" s="232"/>
      <c r="FG367" s="232"/>
    </row>
    <row r="368" spans="1:163" s="167" customFormat="1" ht="21.6" x14ac:dyDescent="0.3">
      <c r="A368" s="224" t="s">
        <v>377</v>
      </c>
      <c r="B368" s="225" t="s">
        <v>378</v>
      </c>
      <c r="C368" s="226" t="s">
        <v>379</v>
      </c>
      <c r="D368" s="226"/>
      <c r="E368" s="226"/>
      <c r="F368" s="227" t="s">
        <v>233</v>
      </c>
      <c r="G368" s="228">
        <v>0.54</v>
      </c>
      <c r="H368" s="229">
        <v>1</v>
      </c>
      <c r="I368" s="265">
        <v>0.54</v>
      </c>
      <c r="J368" s="230"/>
      <c r="K368" s="228"/>
      <c r="L368" s="230"/>
      <c r="M368" s="228"/>
      <c r="N368" s="231"/>
      <c r="EW368" s="223"/>
      <c r="EX368" s="232" t="s">
        <v>379</v>
      </c>
      <c r="EY368" s="232" t="s">
        <v>153</v>
      </c>
      <c r="EZ368" s="232" t="s">
        <v>153</v>
      </c>
      <c r="FD368" s="232"/>
      <c r="FE368" s="232"/>
      <c r="FG368" s="232"/>
    </row>
    <row r="369" spans="1:163" s="167" customFormat="1" ht="14.4" x14ac:dyDescent="0.3">
      <c r="A369" s="233"/>
      <c r="B369" s="234" t="s">
        <v>164</v>
      </c>
      <c r="C369" s="235" t="s">
        <v>205</v>
      </c>
      <c r="D369" s="235"/>
      <c r="E369" s="235"/>
      <c r="F369" s="236"/>
      <c r="G369" s="237"/>
      <c r="H369" s="237"/>
      <c r="I369" s="237"/>
      <c r="J369" s="238">
        <v>435.79</v>
      </c>
      <c r="K369" s="237"/>
      <c r="L369" s="238">
        <v>235.33</v>
      </c>
      <c r="M369" s="240">
        <v>36.21</v>
      </c>
      <c r="N369" s="241">
        <v>8521.2999999999993</v>
      </c>
      <c r="EW369" s="223"/>
      <c r="EX369" s="232"/>
      <c r="EY369" s="232"/>
      <c r="EZ369" s="232"/>
      <c r="FA369" s="242" t="s">
        <v>205</v>
      </c>
      <c r="FD369" s="232"/>
      <c r="FE369" s="232"/>
      <c r="FG369" s="232"/>
    </row>
    <row r="370" spans="1:163" s="167" customFormat="1" ht="14.4" x14ac:dyDescent="0.3">
      <c r="A370" s="233"/>
      <c r="B370" s="234" t="s">
        <v>206</v>
      </c>
      <c r="C370" s="235" t="s">
        <v>207</v>
      </c>
      <c r="D370" s="235"/>
      <c r="E370" s="235"/>
      <c r="F370" s="236"/>
      <c r="G370" s="237"/>
      <c r="H370" s="237"/>
      <c r="I370" s="237"/>
      <c r="J370" s="238">
        <v>126.62</v>
      </c>
      <c r="K370" s="237"/>
      <c r="L370" s="238">
        <v>68.37</v>
      </c>
      <c r="M370" s="240">
        <v>14.31</v>
      </c>
      <c r="N370" s="263">
        <v>978.37</v>
      </c>
      <c r="EW370" s="223"/>
      <c r="EX370" s="232"/>
      <c r="EY370" s="232"/>
      <c r="EZ370" s="232"/>
      <c r="FA370" s="242" t="s">
        <v>207</v>
      </c>
      <c r="FD370" s="232"/>
      <c r="FE370" s="232"/>
      <c r="FG370" s="232"/>
    </row>
    <row r="371" spans="1:163" s="167" customFormat="1" ht="14.4" x14ac:dyDescent="0.3">
      <c r="A371" s="233"/>
      <c r="B371" s="234" t="s">
        <v>201</v>
      </c>
      <c r="C371" s="235" t="s">
        <v>208</v>
      </c>
      <c r="D371" s="235"/>
      <c r="E371" s="235"/>
      <c r="F371" s="236"/>
      <c r="G371" s="237"/>
      <c r="H371" s="237"/>
      <c r="I371" s="237"/>
      <c r="J371" s="238">
        <v>54.31</v>
      </c>
      <c r="K371" s="237"/>
      <c r="L371" s="238">
        <v>29.33</v>
      </c>
      <c r="M371" s="240">
        <v>36.21</v>
      </c>
      <c r="N371" s="241">
        <v>1062.04</v>
      </c>
      <c r="EW371" s="223"/>
      <c r="EX371" s="232"/>
      <c r="EY371" s="232"/>
      <c r="EZ371" s="232"/>
      <c r="FA371" s="242" t="s">
        <v>208</v>
      </c>
      <c r="FD371" s="232"/>
      <c r="FE371" s="232"/>
      <c r="FG371" s="232"/>
    </row>
    <row r="372" spans="1:163" s="167" customFormat="1" ht="14.4" x14ac:dyDescent="0.3">
      <c r="A372" s="233"/>
      <c r="B372" s="234" t="s">
        <v>209</v>
      </c>
      <c r="C372" s="235" t="s">
        <v>210</v>
      </c>
      <c r="D372" s="235"/>
      <c r="E372" s="235"/>
      <c r="F372" s="236"/>
      <c r="G372" s="237"/>
      <c r="H372" s="237"/>
      <c r="I372" s="237"/>
      <c r="J372" s="238">
        <v>99.36</v>
      </c>
      <c r="K372" s="237"/>
      <c r="L372" s="238">
        <v>53.65</v>
      </c>
      <c r="M372" s="240">
        <v>9.26</v>
      </c>
      <c r="N372" s="263">
        <v>496.8</v>
      </c>
      <c r="EW372" s="223"/>
      <c r="EX372" s="232"/>
      <c r="EY372" s="232"/>
      <c r="EZ372" s="232"/>
      <c r="FA372" s="242" t="s">
        <v>210</v>
      </c>
      <c r="FD372" s="232"/>
      <c r="FE372" s="232"/>
      <c r="FG372" s="232"/>
    </row>
    <row r="373" spans="1:163" s="167" customFormat="1" ht="14.4" x14ac:dyDescent="0.3">
      <c r="A373" s="243"/>
      <c r="B373" s="234"/>
      <c r="C373" s="235" t="s">
        <v>211</v>
      </c>
      <c r="D373" s="235"/>
      <c r="E373" s="235"/>
      <c r="F373" s="236" t="s">
        <v>212</v>
      </c>
      <c r="G373" s="244">
        <v>45.3</v>
      </c>
      <c r="H373" s="237"/>
      <c r="I373" s="264">
        <v>24.462</v>
      </c>
      <c r="J373" s="245"/>
      <c r="K373" s="237"/>
      <c r="L373" s="245"/>
      <c r="M373" s="237"/>
      <c r="N373" s="246"/>
      <c r="EW373" s="223"/>
      <c r="EX373" s="232"/>
      <c r="EY373" s="232"/>
      <c r="EZ373" s="232"/>
      <c r="FB373" s="242" t="s">
        <v>211</v>
      </c>
      <c r="FD373" s="232"/>
      <c r="FE373" s="232"/>
      <c r="FG373" s="232"/>
    </row>
    <row r="374" spans="1:163" s="167" customFormat="1" ht="14.4" x14ac:dyDescent="0.3">
      <c r="A374" s="243"/>
      <c r="B374" s="234"/>
      <c r="C374" s="235" t="s">
        <v>213</v>
      </c>
      <c r="D374" s="235"/>
      <c r="E374" s="235"/>
      <c r="F374" s="236" t="s">
        <v>212</v>
      </c>
      <c r="G374" s="244">
        <v>5.3</v>
      </c>
      <c r="H374" s="237"/>
      <c r="I374" s="264">
        <v>2.8620000000000001</v>
      </c>
      <c r="J374" s="245"/>
      <c r="K374" s="237"/>
      <c r="L374" s="245"/>
      <c r="M374" s="237"/>
      <c r="N374" s="246"/>
      <c r="EW374" s="223"/>
      <c r="EX374" s="232"/>
      <c r="EY374" s="232"/>
      <c r="EZ374" s="232"/>
      <c r="FB374" s="242" t="s">
        <v>213</v>
      </c>
      <c r="FD374" s="232"/>
      <c r="FE374" s="232"/>
      <c r="FG374" s="232"/>
    </row>
    <row r="375" spans="1:163" s="167" customFormat="1" ht="14.4" x14ac:dyDescent="0.3">
      <c r="A375" s="233"/>
      <c r="B375" s="234"/>
      <c r="C375" s="247" t="s">
        <v>214</v>
      </c>
      <c r="D375" s="247"/>
      <c r="E375" s="247"/>
      <c r="F375" s="248"/>
      <c r="G375" s="249"/>
      <c r="H375" s="249"/>
      <c r="I375" s="249"/>
      <c r="J375" s="257">
        <v>661.77</v>
      </c>
      <c r="K375" s="249"/>
      <c r="L375" s="257">
        <v>357.35</v>
      </c>
      <c r="M375" s="249"/>
      <c r="N375" s="251">
        <v>9996.4699999999993</v>
      </c>
      <c r="EW375" s="223"/>
      <c r="EX375" s="232"/>
      <c r="EY375" s="232"/>
      <c r="EZ375" s="232"/>
      <c r="FC375" s="242" t="s">
        <v>214</v>
      </c>
      <c r="FD375" s="232"/>
      <c r="FE375" s="232"/>
      <c r="FG375" s="232"/>
    </row>
    <row r="376" spans="1:163" s="167" customFormat="1" ht="14.4" x14ac:dyDescent="0.3">
      <c r="A376" s="243"/>
      <c r="B376" s="234"/>
      <c r="C376" s="235" t="s">
        <v>215</v>
      </c>
      <c r="D376" s="235"/>
      <c r="E376" s="235"/>
      <c r="F376" s="236"/>
      <c r="G376" s="237"/>
      <c r="H376" s="237"/>
      <c r="I376" s="237"/>
      <c r="J376" s="245"/>
      <c r="K376" s="237"/>
      <c r="L376" s="238">
        <v>264.66000000000003</v>
      </c>
      <c r="M376" s="237"/>
      <c r="N376" s="241">
        <v>9583.34</v>
      </c>
      <c r="EW376" s="223"/>
      <c r="EX376" s="232"/>
      <c r="EY376" s="232"/>
      <c r="EZ376" s="232"/>
      <c r="FB376" s="242" t="s">
        <v>215</v>
      </c>
      <c r="FD376" s="232"/>
      <c r="FE376" s="232"/>
      <c r="FG376" s="232"/>
    </row>
    <row r="377" spans="1:163" s="167" customFormat="1" ht="14.4" x14ac:dyDescent="0.3">
      <c r="A377" s="243"/>
      <c r="B377" s="234" t="s">
        <v>216</v>
      </c>
      <c r="C377" s="235" t="s">
        <v>217</v>
      </c>
      <c r="D377" s="235"/>
      <c r="E377" s="235"/>
      <c r="F377" s="236" t="s">
        <v>218</v>
      </c>
      <c r="G377" s="252">
        <v>97</v>
      </c>
      <c r="H377" s="237"/>
      <c r="I377" s="252">
        <v>97</v>
      </c>
      <c r="J377" s="245"/>
      <c r="K377" s="237"/>
      <c r="L377" s="238">
        <v>256.72000000000003</v>
      </c>
      <c r="M377" s="237"/>
      <c r="N377" s="241">
        <v>9295.84</v>
      </c>
      <c r="EW377" s="223"/>
      <c r="EX377" s="232"/>
      <c r="EY377" s="232"/>
      <c r="EZ377" s="232"/>
      <c r="FB377" s="242" t="s">
        <v>217</v>
      </c>
      <c r="FD377" s="232"/>
      <c r="FE377" s="232"/>
      <c r="FG377" s="232"/>
    </row>
    <row r="378" spans="1:163" s="167" customFormat="1" ht="14.4" x14ac:dyDescent="0.3">
      <c r="A378" s="243"/>
      <c r="B378" s="234" t="s">
        <v>219</v>
      </c>
      <c r="C378" s="235" t="s">
        <v>220</v>
      </c>
      <c r="D378" s="235"/>
      <c r="E378" s="235"/>
      <c r="F378" s="236" t="s">
        <v>218</v>
      </c>
      <c r="G378" s="252">
        <v>51</v>
      </c>
      <c r="H378" s="237"/>
      <c r="I378" s="252">
        <v>51</v>
      </c>
      <c r="J378" s="245"/>
      <c r="K378" s="237"/>
      <c r="L378" s="238">
        <v>134.97999999999999</v>
      </c>
      <c r="M378" s="237"/>
      <c r="N378" s="241">
        <v>4887.5</v>
      </c>
      <c r="EW378" s="223"/>
      <c r="EX378" s="232"/>
      <c r="EY378" s="232"/>
      <c r="EZ378" s="232"/>
      <c r="FB378" s="242" t="s">
        <v>220</v>
      </c>
      <c r="FD378" s="232"/>
      <c r="FE378" s="232"/>
      <c r="FG378" s="232"/>
    </row>
    <row r="379" spans="1:163" s="167" customFormat="1" ht="14.4" x14ac:dyDescent="0.3">
      <c r="A379" s="253"/>
      <c r="B379" s="254"/>
      <c r="C379" s="226" t="s">
        <v>221</v>
      </c>
      <c r="D379" s="226"/>
      <c r="E379" s="226"/>
      <c r="F379" s="227"/>
      <c r="G379" s="228"/>
      <c r="H379" s="228"/>
      <c r="I379" s="228"/>
      <c r="J379" s="230"/>
      <c r="K379" s="228"/>
      <c r="L379" s="260">
        <v>749.05</v>
      </c>
      <c r="M379" s="249"/>
      <c r="N379" s="256">
        <v>24179.81</v>
      </c>
      <c r="EW379" s="223"/>
      <c r="EX379" s="232"/>
      <c r="EY379" s="232"/>
      <c r="EZ379" s="232"/>
      <c r="FD379" s="232" t="s">
        <v>221</v>
      </c>
      <c r="FE379" s="232"/>
      <c r="FG379" s="232"/>
    </row>
    <row r="380" spans="1:163" s="167" customFormat="1" ht="31.8" x14ac:dyDescent="0.3">
      <c r="A380" s="224" t="s">
        <v>380</v>
      </c>
      <c r="B380" s="225" t="s">
        <v>381</v>
      </c>
      <c r="C380" s="226" t="s">
        <v>382</v>
      </c>
      <c r="D380" s="226"/>
      <c r="E380" s="226"/>
      <c r="F380" s="227" t="s">
        <v>325</v>
      </c>
      <c r="G380" s="228">
        <v>3.1635</v>
      </c>
      <c r="H380" s="229">
        <v>1</v>
      </c>
      <c r="I380" s="294">
        <v>3.1635</v>
      </c>
      <c r="J380" s="230"/>
      <c r="K380" s="228"/>
      <c r="L380" s="230"/>
      <c r="M380" s="228"/>
      <c r="N380" s="231"/>
      <c r="EW380" s="223"/>
      <c r="EX380" s="232" t="s">
        <v>382</v>
      </c>
      <c r="EY380" s="232" t="s">
        <v>153</v>
      </c>
      <c r="EZ380" s="232" t="s">
        <v>153</v>
      </c>
      <c r="FD380" s="232"/>
      <c r="FE380" s="232"/>
      <c r="FG380" s="232"/>
    </row>
    <row r="381" spans="1:163" s="167" customFormat="1" ht="14.4" x14ac:dyDescent="0.3">
      <c r="A381" s="233"/>
      <c r="B381" s="234" t="s">
        <v>164</v>
      </c>
      <c r="C381" s="235" t="s">
        <v>205</v>
      </c>
      <c r="D381" s="235"/>
      <c r="E381" s="235"/>
      <c r="F381" s="236"/>
      <c r="G381" s="237"/>
      <c r="H381" s="237"/>
      <c r="I381" s="237"/>
      <c r="J381" s="238">
        <v>507.6</v>
      </c>
      <c r="K381" s="237"/>
      <c r="L381" s="239">
        <v>1605.79</v>
      </c>
      <c r="M381" s="240">
        <v>36.21</v>
      </c>
      <c r="N381" s="241">
        <v>58145.66</v>
      </c>
      <c r="EW381" s="223"/>
      <c r="EX381" s="232"/>
      <c r="EY381" s="232"/>
      <c r="EZ381" s="232"/>
      <c r="FA381" s="242" t="s">
        <v>205</v>
      </c>
      <c r="FD381" s="232"/>
      <c r="FE381" s="232"/>
      <c r="FG381" s="232"/>
    </row>
    <row r="382" spans="1:163" s="167" customFormat="1" ht="14.4" x14ac:dyDescent="0.3">
      <c r="A382" s="233"/>
      <c r="B382" s="234" t="s">
        <v>206</v>
      </c>
      <c r="C382" s="235" t="s">
        <v>207</v>
      </c>
      <c r="D382" s="235"/>
      <c r="E382" s="235"/>
      <c r="F382" s="236"/>
      <c r="G382" s="237"/>
      <c r="H382" s="237"/>
      <c r="I382" s="237"/>
      <c r="J382" s="238">
        <v>311.27999999999997</v>
      </c>
      <c r="K382" s="237"/>
      <c r="L382" s="238">
        <v>984.73</v>
      </c>
      <c r="M382" s="240">
        <v>14.31</v>
      </c>
      <c r="N382" s="241">
        <v>14091.49</v>
      </c>
      <c r="EW382" s="223"/>
      <c r="EX382" s="232"/>
      <c r="EY382" s="232"/>
      <c r="EZ382" s="232"/>
      <c r="FA382" s="242" t="s">
        <v>207</v>
      </c>
      <c r="FD382" s="232"/>
      <c r="FE382" s="232"/>
      <c r="FG382" s="232"/>
    </row>
    <row r="383" spans="1:163" s="167" customFormat="1" ht="14.4" x14ac:dyDescent="0.3">
      <c r="A383" s="233"/>
      <c r="B383" s="234" t="s">
        <v>201</v>
      </c>
      <c r="C383" s="235" t="s">
        <v>208</v>
      </c>
      <c r="D383" s="235"/>
      <c r="E383" s="235"/>
      <c r="F383" s="236"/>
      <c r="G383" s="237"/>
      <c r="H383" s="237"/>
      <c r="I383" s="237"/>
      <c r="J383" s="238">
        <v>31.38</v>
      </c>
      <c r="K383" s="237"/>
      <c r="L383" s="238">
        <v>99.27</v>
      </c>
      <c r="M383" s="240">
        <v>36.21</v>
      </c>
      <c r="N383" s="241">
        <v>3594.57</v>
      </c>
      <c r="EW383" s="223"/>
      <c r="EX383" s="232"/>
      <c r="EY383" s="232"/>
      <c r="EZ383" s="232"/>
      <c r="FA383" s="242" t="s">
        <v>208</v>
      </c>
      <c r="FD383" s="232"/>
      <c r="FE383" s="232"/>
      <c r="FG383" s="232"/>
    </row>
    <row r="384" spans="1:163" s="167" customFormat="1" ht="14.4" x14ac:dyDescent="0.3">
      <c r="A384" s="233"/>
      <c r="B384" s="234" t="s">
        <v>209</v>
      </c>
      <c r="C384" s="235" t="s">
        <v>210</v>
      </c>
      <c r="D384" s="235"/>
      <c r="E384" s="235"/>
      <c r="F384" s="236"/>
      <c r="G384" s="237"/>
      <c r="H384" s="237"/>
      <c r="I384" s="237"/>
      <c r="J384" s="238">
        <v>68.63</v>
      </c>
      <c r="K384" s="237"/>
      <c r="L384" s="238">
        <v>217.11</v>
      </c>
      <c r="M384" s="240">
        <v>9.26</v>
      </c>
      <c r="N384" s="241">
        <v>2010.44</v>
      </c>
      <c r="EW384" s="223"/>
      <c r="EX384" s="232"/>
      <c r="EY384" s="232"/>
      <c r="EZ384" s="232"/>
      <c r="FA384" s="242" t="s">
        <v>210</v>
      </c>
      <c r="FD384" s="232"/>
      <c r="FE384" s="232"/>
      <c r="FG384" s="232"/>
    </row>
    <row r="385" spans="1:163" s="167" customFormat="1" ht="14.4" x14ac:dyDescent="0.3">
      <c r="A385" s="243"/>
      <c r="B385" s="234"/>
      <c r="C385" s="235" t="s">
        <v>211</v>
      </c>
      <c r="D385" s="235"/>
      <c r="E385" s="235"/>
      <c r="F385" s="236" t="s">
        <v>212</v>
      </c>
      <c r="G385" s="252">
        <v>54</v>
      </c>
      <c r="H385" s="237"/>
      <c r="I385" s="264">
        <v>170.82900000000001</v>
      </c>
      <c r="J385" s="245"/>
      <c r="K385" s="237"/>
      <c r="L385" s="245"/>
      <c r="M385" s="237"/>
      <c r="N385" s="246"/>
      <c r="EW385" s="223"/>
      <c r="EX385" s="232"/>
      <c r="EY385" s="232"/>
      <c r="EZ385" s="232"/>
      <c r="FB385" s="242" t="s">
        <v>211</v>
      </c>
      <c r="FD385" s="232"/>
      <c r="FE385" s="232"/>
      <c r="FG385" s="232"/>
    </row>
    <row r="386" spans="1:163" s="167" customFormat="1" ht="14.4" x14ac:dyDescent="0.3">
      <c r="A386" s="243"/>
      <c r="B386" s="234"/>
      <c r="C386" s="235" t="s">
        <v>213</v>
      </c>
      <c r="D386" s="235"/>
      <c r="E386" s="235"/>
      <c r="F386" s="236" t="s">
        <v>212</v>
      </c>
      <c r="G386" s="244">
        <v>2.5</v>
      </c>
      <c r="H386" s="237"/>
      <c r="I386" s="290">
        <v>7.9087500000000004</v>
      </c>
      <c r="J386" s="245"/>
      <c r="K386" s="237"/>
      <c r="L386" s="245"/>
      <c r="M386" s="237"/>
      <c r="N386" s="246"/>
      <c r="EW386" s="223"/>
      <c r="EX386" s="232"/>
      <c r="EY386" s="232"/>
      <c r="EZ386" s="232"/>
      <c r="FB386" s="242" t="s">
        <v>213</v>
      </c>
      <c r="FD386" s="232"/>
      <c r="FE386" s="232"/>
      <c r="FG386" s="232"/>
    </row>
    <row r="387" spans="1:163" s="167" customFormat="1" ht="14.4" x14ac:dyDescent="0.3">
      <c r="A387" s="233"/>
      <c r="B387" s="234"/>
      <c r="C387" s="247" t="s">
        <v>214</v>
      </c>
      <c r="D387" s="247"/>
      <c r="E387" s="247"/>
      <c r="F387" s="248"/>
      <c r="G387" s="249"/>
      <c r="H387" s="249"/>
      <c r="I387" s="249"/>
      <c r="J387" s="257">
        <v>887.51</v>
      </c>
      <c r="K387" s="249"/>
      <c r="L387" s="250">
        <v>2807.63</v>
      </c>
      <c r="M387" s="249"/>
      <c r="N387" s="251">
        <v>74247.59</v>
      </c>
      <c r="EW387" s="223"/>
      <c r="EX387" s="232"/>
      <c r="EY387" s="232"/>
      <c r="EZ387" s="232"/>
      <c r="FC387" s="242" t="s">
        <v>214</v>
      </c>
      <c r="FD387" s="232"/>
      <c r="FE387" s="232"/>
      <c r="FG387" s="232"/>
    </row>
    <row r="388" spans="1:163" s="167" customFormat="1" ht="14.4" x14ac:dyDescent="0.3">
      <c r="A388" s="243"/>
      <c r="B388" s="234"/>
      <c r="C388" s="235" t="s">
        <v>215</v>
      </c>
      <c r="D388" s="235"/>
      <c r="E388" s="235"/>
      <c r="F388" s="236"/>
      <c r="G388" s="237"/>
      <c r="H388" s="237"/>
      <c r="I388" s="237"/>
      <c r="J388" s="245"/>
      <c r="K388" s="237"/>
      <c r="L388" s="239">
        <v>1705.06</v>
      </c>
      <c r="M388" s="237"/>
      <c r="N388" s="241">
        <v>61740.23</v>
      </c>
      <c r="EW388" s="223"/>
      <c r="EX388" s="232"/>
      <c r="EY388" s="232"/>
      <c r="EZ388" s="232"/>
      <c r="FB388" s="242" t="s">
        <v>215</v>
      </c>
      <c r="FD388" s="232"/>
      <c r="FE388" s="232"/>
      <c r="FG388" s="232"/>
    </row>
    <row r="389" spans="1:163" s="167" customFormat="1" ht="14.4" x14ac:dyDescent="0.3">
      <c r="A389" s="243"/>
      <c r="B389" s="234" t="s">
        <v>216</v>
      </c>
      <c r="C389" s="235" t="s">
        <v>217</v>
      </c>
      <c r="D389" s="235"/>
      <c r="E389" s="235"/>
      <c r="F389" s="236" t="s">
        <v>218</v>
      </c>
      <c r="G389" s="252">
        <v>97</v>
      </c>
      <c r="H389" s="237"/>
      <c r="I389" s="252">
        <v>97</v>
      </c>
      <c r="J389" s="245"/>
      <c r="K389" s="237"/>
      <c r="L389" s="239">
        <v>1653.91</v>
      </c>
      <c r="M389" s="237"/>
      <c r="N389" s="241">
        <v>59888.02</v>
      </c>
      <c r="EW389" s="223"/>
      <c r="EX389" s="232"/>
      <c r="EY389" s="232"/>
      <c r="EZ389" s="232"/>
      <c r="FB389" s="242" t="s">
        <v>217</v>
      </c>
      <c r="FD389" s="232"/>
      <c r="FE389" s="232"/>
      <c r="FG389" s="232"/>
    </row>
    <row r="390" spans="1:163" s="167" customFormat="1" ht="14.4" x14ac:dyDescent="0.3">
      <c r="A390" s="243"/>
      <c r="B390" s="234" t="s">
        <v>219</v>
      </c>
      <c r="C390" s="235" t="s">
        <v>220</v>
      </c>
      <c r="D390" s="235"/>
      <c r="E390" s="235"/>
      <c r="F390" s="236" t="s">
        <v>218</v>
      </c>
      <c r="G390" s="252">
        <v>51</v>
      </c>
      <c r="H390" s="237"/>
      <c r="I390" s="252">
        <v>51</v>
      </c>
      <c r="J390" s="245"/>
      <c r="K390" s="237"/>
      <c r="L390" s="238">
        <v>869.58</v>
      </c>
      <c r="M390" s="237"/>
      <c r="N390" s="241">
        <v>31487.52</v>
      </c>
      <c r="EW390" s="223"/>
      <c r="EX390" s="232"/>
      <c r="EY390" s="232"/>
      <c r="EZ390" s="232"/>
      <c r="FB390" s="242" t="s">
        <v>220</v>
      </c>
      <c r="FD390" s="232"/>
      <c r="FE390" s="232"/>
      <c r="FG390" s="232"/>
    </row>
    <row r="391" spans="1:163" s="167" customFormat="1" ht="14.4" x14ac:dyDescent="0.3">
      <c r="A391" s="253"/>
      <c r="B391" s="254"/>
      <c r="C391" s="226" t="s">
        <v>221</v>
      </c>
      <c r="D391" s="226"/>
      <c r="E391" s="226"/>
      <c r="F391" s="227"/>
      <c r="G391" s="228"/>
      <c r="H391" s="228"/>
      <c r="I391" s="228"/>
      <c r="J391" s="230"/>
      <c r="K391" s="228"/>
      <c r="L391" s="255">
        <v>5331.12</v>
      </c>
      <c r="M391" s="249"/>
      <c r="N391" s="256">
        <v>165623.13</v>
      </c>
      <c r="EW391" s="223"/>
      <c r="EX391" s="232"/>
      <c r="EY391" s="232"/>
      <c r="EZ391" s="232"/>
      <c r="FD391" s="232" t="s">
        <v>221</v>
      </c>
      <c r="FE391" s="232"/>
      <c r="FG391" s="232"/>
    </row>
    <row r="392" spans="1:163" s="167" customFormat="1" ht="1.5" customHeight="1" x14ac:dyDescent="0.3">
      <c r="A392" s="267"/>
      <c r="B392" s="268"/>
      <c r="C392" s="269"/>
      <c r="D392" s="269"/>
      <c r="E392" s="269"/>
      <c r="F392" s="269"/>
      <c r="G392" s="270"/>
      <c r="H392" s="270"/>
      <c r="I392" s="270"/>
      <c r="J392" s="270"/>
      <c r="K392" s="271"/>
      <c r="L392" s="270"/>
      <c r="M392" s="271"/>
      <c r="N392" s="272"/>
      <c r="EW392" s="223"/>
      <c r="EX392" s="232"/>
      <c r="EY392" s="232"/>
      <c r="EZ392" s="232"/>
      <c r="FD392" s="232"/>
      <c r="FE392" s="232"/>
      <c r="FG392" s="232"/>
    </row>
    <row r="393" spans="1:163" s="167" customFormat="1" ht="14.4" x14ac:dyDescent="0.3">
      <c r="A393" s="253"/>
      <c r="B393" s="273"/>
      <c r="C393" s="274" t="s">
        <v>383</v>
      </c>
      <c r="D393" s="274"/>
      <c r="E393" s="274"/>
      <c r="F393" s="274"/>
      <c r="G393" s="274"/>
      <c r="H393" s="274"/>
      <c r="I393" s="274"/>
      <c r="J393" s="274"/>
      <c r="K393" s="274"/>
      <c r="L393" s="275"/>
      <c r="M393" s="276"/>
      <c r="N393" s="277"/>
      <c r="EW393" s="223"/>
      <c r="EX393" s="232"/>
      <c r="EY393" s="232"/>
      <c r="EZ393" s="232"/>
      <c r="FD393" s="232"/>
      <c r="FE393" s="232" t="s">
        <v>383</v>
      </c>
      <c r="FG393" s="232"/>
    </row>
    <row r="394" spans="1:163" s="167" customFormat="1" ht="14.4" x14ac:dyDescent="0.3">
      <c r="A394" s="278"/>
      <c r="B394" s="234"/>
      <c r="C394" s="279" t="s">
        <v>258</v>
      </c>
      <c r="D394" s="279"/>
      <c r="E394" s="279"/>
      <c r="F394" s="279"/>
      <c r="G394" s="279"/>
      <c r="H394" s="279"/>
      <c r="I394" s="279"/>
      <c r="J394" s="279"/>
      <c r="K394" s="279"/>
      <c r="L394" s="280">
        <v>128567.99</v>
      </c>
      <c r="M394" s="281"/>
      <c r="N394" s="282">
        <v>2814941.58</v>
      </c>
      <c r="EW394" s="223"/>
      <c r="EX394" s="232"/>
      <c r="EY394" s="232"/>
      <c r="EZ394" s="232"/>
      <c r="FD394" s="232"/>
      <c r="FE394" s="232"/>
      <c r="FF394" s="242" t="s">
        <v>258</v>
      </c>
      <c r="FG394" s="232"/>
    </row>
    <row r="395" spans="1:163" s="167" customFormat="1" ht="14.4" x14ac:dyDescent="0.3">
      <c r="A395" s="278"/>
      <c r="B395" s="234"/>
      <c r="C395" s="279" t="s">
        <v>259</v>
      </c>
      <c r="D395" s="279"/>
      <c r="E395" s="279"/>
      <c r="F395" s="279"/>
      <c r="G395" s="279"/>
      <c r="H395" s="279"/>
      <c r="I395" s="279"/>
      <c r="J395" s="279"/>
      <c r="K395" s="279"/>
      <c r="L395" s="283"/>
      <c r="M395" s="281"/>
      <c r="N395" s="284"/>
      <c r="EW395" s="223"/>
      <c r="EX395" s="232"/>
      <c r="EY395" s="232"/>
      <c r="EZ395" s="232"/>
      <c r="FD395" s="232"/>
      <c r="FE395" s="232"/>
      <c r="FF395" s="242" t="s">
        <v>259</v>
      </c>
      <c r="FG395" s="232"/>
    </row>
    <row r="396" spans="1:163" s="167" customFormat="1" ht="14.4" x14ac:dyDescent="0.3">
      <c r="A396" s="278"/>
      <c r="B396" s="234"/>
      <c r="C396" s="279" t="s">
        <v>260</v>
      </c>
      <c r="D396" s="279"/>
      <c r="E396" s="279"/>
      <c r="F396" s="279"/>
      <c r="G396" s="279"/>
      <c r="H396" s="279"/>
      <c r="I396" s="279"/>
      <c r="J396" s="279"/>
      <c r="K396" s="279"/>
      <c r="L396" s="280">
        <v>49268.07</v>
      </c>
      <c r="M396" s="281"/>
      <c r="N396" s="282">
        <v>1783996.83</v>
      </c>
      <c r="EW396" s="223"/>
      <c r="EX396" s="232"/>
      <c r="EY396" s="232"/>
      <c r="EZ396" s="232"/>
      <c r="FD396" s="232"/>
      <c r="FE396" s="232"/>
      <c r="FF396" s="242" t="s">
        <v>260</v>
      </c>
      <c r="FG396" s="232"/>
    </row>
    <row r="397" spans="1:163" s="167" customFormat="1" ht="14.4" x14ac:dyDescent="0.3">
      <c r="A397" s="278"/>
      <c r="B397" s="234"/>
      <c r="C397" s="279" t="s">
        <v>261</v>
      </c>
      <c r="D397" s="279"/>
      <c r="E397" s="279"/>
      <c r="F397" s="279"/>
      <c r="G397" s="279"/>
      <c r="H397" s="279"/>
      <c r="I397" s="279"/>
      <c r="J397" s="279"/>
      <c r="K397" s="279"/>
      <c r="L397" s="280">
        <v>58738.12</v>
      </c>
      <c r="M397" s="281"/>
      <c r="N397" s="282">
        <v>840542.48</v>
      </c>
      <c r="EW397" s="223"/>
      <c r="EX397" s="232"/>
      <c r="EY397" s="232"/>
      <c r="EZ397" s="232"/>
      <c r="FD397" s="232"/>
      <c r="FE397" s="232"/>
      <c r="FF397" s="242" t="s">
        <v>261</v>
      </c>
      <c r="FG397" s="232"/>
    </row>
    <row r="398" spans="1:163" s="167" customFormat="1" ht="14.4" x14ac:dyDescent="0.3">
      <c r="A398" s="278"/>
      <c r="B398" s="234"/>
      <c r="C398" s="279" t="s">
        <v>262</v>
      </c>
      <c r="D398" s="279"/>
      <c r="E398" s="279"/>
      <c r="F398" s="279"/>
      <c r="G398" s="279"/>
      <c r="H398" s="279"/>
      <c r="I398" s="279"/>
      <c r="J398" s="279"/>
      <c r="K398" s="279"/>
      <c r="L398" s="280">
        <v>5937.77</v>
      </c>
      <c r="M398" s="281"/>
      <c r="N398" s="282">
        <v>215006.65</v>
      </c>
      <c r="EW398" s="223"/>
      <c r="EX398" s="232"/>
      <c r="EY398" s="232"/>
      <c r="EZ398" s="232"/>
      <c r="FD398" s="232"/>
      <c r="FE398" s="232"/>
      <c r="FF398" s="242" t="s">
        <v>262</v>
      </c>
      <c r="FG398" s="232"/>
    </row>
    <row r="399" spans="1:163" s="167" customFormat="1" ht="14.4" x14ac:dyDescent="0.3">
      <c r="A399" s="278"/>
      <c r="B399" s="234"/>
      <c r="C399" s="279" t="s">
        <v>263</v>
      </c>
      <c r="D399" s="279"/>
      <c r="E399" s="279"/>
      <c r="F399" s="279"/>
      <c r="G399" s="279"/>
      <c r="H399" s="279"/>
      <c r="I399" s="279"/>
      <c r="J399" s="279"/>
      <c r="K399" s="279"/>
      <c r="L399" s="280">
        <v>20561.8</v>
      </c>
      <c r="M399" s="281"/>
      <c r="N399" s="282">
        <v>190402.27</v>
      </c>
      <c r="EW399" s="223"/>
      <c r="EX399" s="232"/>
      <c r="EY399" s="232"/>
      <c r="EZ399" s="232"/>
      <c r="FD399" s="232"/>
      <c r="FE399" s="232"/>
      <c r="FF399" s="242" t="s">
        <v>263</v>
      </c>
      <c r="FG399" s="232"/>
    </row>
    <row r="400" spans="1:163" s="167" customFormat="1" ht="14.4" x14ac:dyDescent="0.3">
      <c r="A400" s="278"/>
      <c r="B400" s="234"/>
      <c r="C400" s="279" t="s">
        <v>268</v>
      </c>
      <c r="D400" s="279"/>
      <c r="E400" s="279"/>
      <c r="F400" s="279"/>
      <c r="G400" s="279"/>
      <c r="H400" s="279"/>
      <c r="I400" s="279"/>
      <c r="J400" s="279"/>
      <c r="K400" s="279"/>
      <c r="L400" s="280">
        <v>87087.91</v>
      </c>
      <c r="M400" s="281"/>
      <c r="N400" s="282">
        <v>2618691.91</v>
      </c>
      <c r="EW400" s="223"/>
      <c r="EX400" s="232"/>
      <c r="EY400" s="232"/>
      <c r="EZ400" s="232"/>
      <c r="FD400" s="232"/>
      <c r="FE400" s="232"/>
      <c r="FF400" s="242" t="s">
        <v>268</v>
      </c>
      <c r="FG400" s="232"/>
    </row>
    <row r="401" spans="1:163" s="167" customFormat="1" ht="14.4" x14ac:dyDescent="0.3">
      <c r="A401" s="278"/>
      <c r="B401" s="234"/>
      <c r="C401" s="279" t="s">
        <v>259</v>
      </c>
      <c r="D401" s="279"/>
      <c r="E401" s="279"/>
      <c r="F401" s="279"/>
      <c r="G401" s="279"/>
      <c r="H401" s="279"/>
      <c r="I401" s="279"/>
      <c r="J401" s="279"/>
      <c r="K401" s="279"/>
      <c r="L401" s="283"/>
      <c r="M401" s="281"/>
      <c r="N401" s="284"/>
      <c r="EW401" s="223"/>
      <c r="EX401" s="232"/>
      <c r="EY401" s="232"/>
      <c r="EZ401" s="232"/>
      <c r="FD401" s="232"/>
      <c r="FE401" s="232"/>
      <c r="FF401" s="242" t="s">
        <v>259</v>
      </c>
      <c r="FG401" s="232"/>
    </row>
    <row r="402" spans="1:163" s="167" customFormat="1" ht="14.4" x14ac:dyDescent="0.3">
      <c r="A402" s="278"/>
      <c r="B402" s="234"/>
      <c r="C402" s="279" t="s">
        <v>279</v>
      </c>
      <c r="D402" s="279"/>
      <c r="E402" s="279"/>
      <c r="F402" s="279"/>
      <c r="G402" s="279"/>
      <c r="H402" s="279"/>
      <c r="I402" s="279"/>
      <c r="J402" s="279"/>
      <c r="K402" s="279"/>
      <c r="L402" s="280">
        <v>22714.92</v>
      </c>
      <c r="M402" s="281"/>
      <c r="N402" s="282">
        <v>822507.26</v>
      </c>
      <c r="EW402" s="223"/>
      <c r="EX402" s="232"/>
      <c r="EY402" s="232"/>
      <c r="EZ402" s="232"/>
      <c r="FD402" s="232"/>
      <c r="FE402" s="232"/>
      <c r="FF402" s="242" t="s">
        <v>279</v>
      </c>
      <c r="FG402" s="232"/>
    </row>
    <row r="403" spans="1:163" s="167" customFormat="1" ht="14.4" x14ac:dyDescent="0.3">
      <c r="A403" s="278"/>
      <c r="B403" s="234"/>
      <c r="C403" s="279" t="s">
        <v>280</v>
      </c>
      <c r="D403" s="279"/>
      <c r="E403" s="279"/>
      <c r="F403" s="279"/>
      <c r="G403" s="279"/>
      <c r="H403" s="279"/>
      <c r="I403" s="279"/>
      <c r="J403" s="279"/>
      <c r="K403" s="279"/>
      <c r="L403" s="280">
        <v>13578.33</v>
      </c>
      <c r="M403" s="281"/>
      <c r="N403" s="282">
        <v>194305.91</v>
      </c>
      <c r="EW403" s="223"/>
      <c r="EX403" s="232"/>
      <c r="EY403" s="232"/>
      <c r="EZ403" s="232"/>
      <c r="FD403" s="232"/>
      <c r="FE403" s="232"/>
      <c r="FF403" s="242" t="s">
        <v>280</v>
      </c>
      <c r="FG403" s="232"/>
    </row>
    <row r="404" spans="1:163" s="167" customFormat="1" ht="14.4" x14ac:dyDescent="0.3">
      <c r="A404" s="278"/>
      <c r="B404" s="234"/>
      <c r="C404" s="279" t="s">
        <v>281</v>
      </c>
      <c r="D404" s="279"/>
      <c r="E404" s="279"/>
      <c r="F404" s="279"/>
      <c r="G404" s="279"/>
      <c r="H404" s="279"/>
      <c r="I404" s="279"/>
      <c r="J404" s="279"/>
      <c r="K404" s="279"/>
      <c r="L404" s="280">
        <v>1003.67</v>
      </c>
      <c r="M404" s="281"/>
      <c r="N404" s="282">
        <v>36342.89</v>
      </c>
      <c r="EW404" s="223"/>
      <c r="EX404" s="232"/>
      <c r="EY404" s="232"/>
      <c r="EZ404" s="232"/>
      <c r="FD404" s="232"/>
      <c r="FE404" s="232"/>
      <c r="FF404" s="242" t="s">
        <v>281</v>
      </c>
      <c r="FG404" s="232"/>
    </row>
    <row r="405" spans="1:163" s="167" customFormat="1" ht="14.4" x14ac:dyDescent="0.3">
      <c r="A405" s="278"/>
      <c r="B405" s="234"/>
      <c r="C405" s="279" t="s">
        <v>282</v>
      </c>
      <c r="D405" s="279"/>
      <c r="E405" s="279"/>
      <c r="F405" s="279"/>
      <c r="G405" s="279"/>
      <c r="H405" s="279"/>
      <c r="I405" s="279"/>
      <c r="J405" s="279"/>
      <c r="K405" s="279"/>
      <c r="L405" s="280">
        <v>8808.75</v>
      </c>
      <c r="M405" s="281"/>
      <c r="N405" s="282">
        <v>81569.03</v>
      </c>
      <c r="EW405" s="223"/>
      <c r="EX405" s="232"/>
      <c r="EY405" s="232"/>
      <c r="EZ405" s="232"/>
      <c r="FD405" s="232"/>
      <c r="FE405" s="232"/>
      <c r="FF405" s="242" t="s">
        <v>282</v>
      </c>
      <c r="FG405" s="232"/>
    </row>
    <row r="406" spans="1:163" s="167" customFormat="1" ht="14.4" x14ac:dyDescent="0.3">
      <c r="A406" s="278"/>
      <c r="B406" s="234"/>
      <c r="C406" s="279" t="s">
        <v>283</v>
      </c>
      <c r="D406" s="279"/>
      <c r="E406" s="279"/>
      <c r="F406" s="279"/>
      <c r="G406" s="279"/>
      <c r="H406" s="279"/>
      <c r="I406" s="279"/>
      <c r="J406" s="279"/>
      <c r="K406" s="279"/>
      <c r="L406" s="280">
        <v>25740.639999999999</v>
      </c>
      <c r="M406" s="281"/>
      <c r="N406" s="282">
        <v>932068.49</v>
      </c>
      <c r="EW406" s="223"/>
      <c r="EX406" s="232"/>
      <c r="EY406" s="232"/>
      <c r="EZ406" s="232"/>
      <c r="FD406" s="232"/>
      <c r="FE406" s="232"/>
      <c r="FF406" s="242" t="s">
        <v>283</v>
      </c>
      <c r="FG406" s="232"/>
    </row>
    <row r="407" spans="1:163" s="167" customFormat="1" ht="14.4" x14ac:dyDescent="0.3">
      <c r="A407" s="278"/>
      <c r="B407" s="234"/>
      <c r="C407" s="279" t="s">
        <v>284</v>
      </c>
      <c r="D407" s="279"/>
      <c r="E407" s="279"/>
      <c r="F407" s="279"/>
      <c r="G407" s="279"/>
      <c r="H407" s="279"/>
      <c r="I407" s="279"/>
      <c r="J407" s="279"/>
      <c r="K407" s="279"/>
      <c r="L407" s="280">
        <v>16245.27</v>
      </c>
      <c r="M407" s="281"/>
      <c r="N407" s="282">
        <v>588241.22</v>
      </c>
      <c r="EW407" s="223"/>
      <c r="EX407" s="232"/>
      <c r="EY407" s="232"/>
      <c r="EZ407" s="232"/>
      <c r="FD407" s="232"/>
      <c r="FE407" s="232"/>
      <c r="FF407" s="242" t="s">
        <v>284</v>
      </c>
      <c r="FG407" s="232"/>
    </row>
    <row r="408" spans="1:163" s="167" customFormat="1" ht="14.4" x14ac:dyDescent="0.3">
      <c r="A408" s="278"/>
      <c r="B408" s="234"/>
      <c r="C408" s="279" t="s">
        <v>278</v>
      </c>
      <c r="D408" s="279"/>
      <c r="E408" s="279"/>
      <c r="F408" s="279"/>
      <c r="G408" s="279"/>
      <c r="H408" s="279"/>
      <c r="I408" s="279"/>
      <c r="J408" s="279"/>
      <c r="K408" s="279"/>
      <c r="L408" s="280">
        <v>128856</v>
      </c>
      <c r="M408" s="281"/>
      <c r="N408" s="282">
        <v>3360131.61</v>
      </c>
      <c r="EW408" s="223"/>
      <c r="EX408" s="232"/>
      <c r="EY408" s="232"/>
      <c r="EZ408" s="232"/>
      <c r="FD408" s="232"/>
      <c r="FE408" s="232"/>
      <c r="FF408" s="242" t="s">
        <v>278</v>
      </c>
      <c r="FG408" s="232"/>
    </row>
    <row r="409" spans="1:163" s="167" customFormat="1" ht="14.4" x14ac:dyDescent="0.3">
      <c r="A409" s="278"/>
      <c r="B409" s="234"/>
      <c r="C409" s="279" t="s">
        <v>259</v>
      </c>
      <c r="D409" s="279"/>
      <c r="E409" s="279"/>
      <c r="F409" s="279"/>
      <c r="G409" s="279"/>
      <c r="H409" s="279"/>
      <c r="I409" s="279"/>
      <c r="J409" s="279"/>
      <c r="K409" s="279"/>
      <c r="L409" s="283"/>
      <c r="M409" s="281"/>
      <c r="N409" s="284"/>
      <c r="EW409" s="223"/>
      <c r="EX409" s="232"/>
      <c r="EY409" s="232"/>
      <c r="EZ409" s="232"/>
      <c r="FD409" s="232"/>
      <c r="FE409" s="232"/>
      <c r="FF409" s="242" t="s">
        <v>259</v>
      </c>
      <c r="FG409" s="232"/>
    </row>
    <row r="410" spans="1:163" s="167" customFormat="1" ht="14.4" x14ac:dyDescent="0.3">
      <c r="A410" s="278"/>
      <c r="B410" s="234"/>
      <c r="C410" s="279" t="s">
        <v>279</v>
      </c>
      <c r="D410" s="279"/>
      <c r="E410" s="279"/>
      <c r="F410" s="279"/>
      <c r="G410" s="279"/>
      <c r="H410" s="279"/>
      <c r="I410" s="279"/>
      <c r="J410" s="279"/>
      <c r="K410" s="279"/>
      <c r="L410" s="280">
        <v>26553.15</v>
      </c>
      <c r="M410" s="281"/>
      <c r="N410" s="282">
        <v>961489.57</v>
      </c>
      <c r="EW410" s="223"/>
      <c r="EX410" s="232"/>
      <c r="EY410" s="232"/>
      <c r="EZ410" s="232"/>
      <c r="FD410" s="232"/>
      <c r="FE410" s="232"/>
      <c r="FF410" s="242" t="s">
        <v>279</v>
      </c>
      <c r="FG410" s="232"/>
    </row>
    <row r="411" spans="1:163" s="167" customFormat="1" ht="14.4" x14ac:dyDescent="0.3">
      <c r="A411" s="278"/>
      <c r="B411" s="234"/>
      <c r="C411" s="279" t="s">
        <v>280</v>
      </c>
      <c r="D411" s="279"/>
      <c r="E411" s="279"/>
      <c r="F411" s="279"/>
      <c r="G411" s="279"/>
      <c r="H411" s="279"/>
      <c r="I411" s="279"/>
      <c r="J411" s="279"/>
      <c r="K411" s="279"/>
      <c r="L411" s="280">
        <v>45159.79</v>
      </c>
      <c r="M411" s="281"/>
      <c r="N411" s="282">
        <v>646236.56999999995</v>
      </c>
      <c r="EW411" s="223"/>
      <c r="EX411" s="232"/>
      <c r="EY411" s="232"/>
      <c r="EZ411" s="232"/>
      <c r="FD411" s="232"/>
      <c r="FE411" s="232"/>
      <c r="FF411" s="242" t="s">
        <v>280</v>
      </c>
      <c r="FG411" s="232"/>
    </row>
    <row r="412" spans="1:163" s="167" customFormat="1" ht="14.4" x14ac:dyDescent="0.3">
      <c r="A412" s="278"/>
      <c r="B412" s="234"/>
      <c r="C412" s="279" t="s">
        <v>281</v>
      </c>
      <c r="D412" s="279"/>
      <c r="E412" s="279"/>
      <c r="F412" s="279"/>
      <c r="G412" s="279"/>
      <c r="H412" s="279"/>
      <c r="I412" s="279"/>
      <c r="J412" s="279"/>
      <c r="K412" s="279"/>
      <c r="L412" s="280">
        <v>4934.1000000000004</v>
      </c>
      <c r="M412" s="281"/>
      <c r="N412" s="282">
        <v>178663.76</v>
      </c>
      <c r="EW412" s="223"/>
      <c r="EX412" s="232"/>
      <c r="EY412" s="232"/>
      <c r="EZ412" s="232"/>
      <c r="FD412" s="232"/>
      <c r="FE412" s="232"/>
      <c r="FF412" s="242" t="s">
        <v>281</v>
      </c>
      <c r="FG412" s="232"/>
    </row>
    <row r="413" spans="1:163" s="167" customFormat="1" ht="14.4" x14ac:dyDescent="0.3">
      <c r="A413" s="278"/>
      <c r="B413" s="234"/>
      <c r="C413" s="279" t="s">
        <v>282</v>
      </c>
      <c r="D413" s="279"/>
      <c r="E413" s="279"/>
      <c r="F413" s="279"/>
      <c r="G413" s="279"/>
      <c r="H413" s="279"/>
      <c r="I413" s="279"/>
      <c r="J413" s="279"/>
      <c r="K413" s="279"/>
      <c r="L413" s="280">
        <v>11753.05</v>
      </c>
      <c r="M413" s="281"/>
      <c r="N413" s="282">
        <v>108833.24</v>
      </c>
      <c r="EW413" s="223"/>
      <c r="EX413" s="232"/>
      <c r="EY413" s="232"/>
      <c r="EZ413" s="232"/>
      <c r="FD413" s="232"/>
      <c r="FE413" s="232"/>
      <c r="FF413" s="242" t="s">
        <v>282</v>
      </c>
      <c r="FG413" s="232"/>
    </row>
    <row r="414" spans="1:163" s="167" customFormat="1" ht="14.4" x14ac:dyDescent="0.3">
      <c r="A414" s="278"/>
      <c r="B414" s="234"/>
      <c r="C414" s="279" t="s">
        <v>283</v>
      </c>
      <c r="D414" s="279"/>
      <c r="E414" s="279"/>
      <c r="F414" s="279"/>
      <c r="G414" s="279"/>
      <c r="H414" s="279"/>
      <c r="I414" s="279"/>
      <c r="J414" s="279"/>
      <c r="K414" s="279"/>
      <c r="L414" s="280">
        <v>29890.48</v>
      </c>
      <c r="M414" s="281"/>
      <c r="N414" s="282">
        <v>1082334.6499999999</v>
      </c>
      <c r="EW414" s="223"/>
      <c r="EX414" s="232"/>
      <c r="EY414" s="232"/>
      <c r="EZ414" s="232"/>
      <c r="FD414" s="232"/>
      <c r="FE414" s="232"/>
      <c r="FF414" s="242" t="s">
        <v>283</v>
      </c>
      <c r="FG414" s="232"/>
    </row>
    <row r="415" spans="1:163" s="167" customFormat="1" ht="14.4" x14ac:dyDescent="0.3">
      <c r="A415" s="278"/>
      <c r="B415" s="234"/>
      <c r="C415" s="279" t="s">
        <v>284</v>
      </c>
      <c r="D415" s="279"/>
      <c r="E415" s="279"/>
      <c r="F415" s="279"/>
      <c r="G415" s="279"/>
      <c r="H415" s="279"/>
      <c r="I415" s="279"/>
      <c r="J415" s="279"/>
      <c r="K415" s="279"/>
      <c r="L415" s="280">
        <v>15499.53</v>
      </c>
      <c r="M415" s="281"/>
      <c r="N415" s="282">
        <v>561237.57999999996</v>
      </c>
      <c r="EW415" s="223"/>
      <c r="EX415" s="232"/>
      <c r="EY415" s="232"/>
      <c r="EZ415" s="232"/>
      <c r="FD415" s="232"/>
      <c r="FE415" s="232"/>
      <c r="FF415" s="242" t="s">
        <v>284</v>
      </c>
      <c r="FG415" s="232"/>
    </row>
    <row r="416" spans="1:163" s="167" customFormat="1" ht="14.4" x14ac:dyDescent="0.3">
      <c r="A416" s="278"/>
      <c r="B416" s="234"/>
      <c r="C416" s="279" t="s">
        <v>285</v>
      </c>
      <c r="D416" s="279"/>
      <c r="E416" s="279"/>
      <c r="F416" s="279"/>
      <c r="G416" s="279"/>
      <c r="H416" s="279"/>
      <c r="I416" s="279"/>
      <c r="J416" s="279"/>
      <c r="K416" s="279"/>
      <c r="L416" s="280">
        <v>55205.84</v>
      </c>
      <c r="M416" s="281"/>
      <c r="N416" s="282">
        <v>1999003.48</v>
      </c>
      <c r="EW416" s="223"/>
      <c r="EX416" s="232"/>
      <c r="EY416" s="232"/>
      <c r="EZ416" s="232"/>
      <c r="FD416" s="232"/>
      <c r="FE416" s="232"/>
      <c r="FF416" s="242" t="s">
        <v>285</v>
      </c>
      <c r="FG416" s="232"/>
    </row>
    <row r="417" spans="1:164" s="167" customFormat="1" ht="14.4" x14ac:dyDescent="0.3">
      <c r="A417" s="278"/>
      <c r="B417" s="234"/>
      <c r="C417" s="279" t="s">
        <v>286</v>
      </c>
      <c r="D417" s="279"/>
      <c r="E417" s="279"/>
      <c r="F417" s="279"/>
      <c r="G417" s="279"/>
      <c r="H417" s="279"/>
      <c r="I417" s="279"/>
      <c r="J417" s="279"/>
      <c r="K417" s="279"/>
      <c r="L417" s="280">
        <v>55631.12</v>
      </c>
      <c r="M417" s="281"/>
      <c r="N417" s="282">
        <v>2014403.14</v>
      </c>
      <c r="EW417" s="223"/>
      <c r="EX417" s="232"/>
      <c r="EY417" s="232"/>
      <c r="EZ417" s="232"/>
      <c r="FD417" s="232"/>
      <c r="FE417" s="232"/>
      <c r="FF417" s="242" t="s">
        <v>286</v>
      </c>
      <c r="FG417" s="232"/>
    </row>
    <row r="418" spans="1:164" s="167" customFormat="1" ht="14.4" x14ac:dyDescent="0.3">
      <c r="A418" s="278"/>
      <c r="B418" s="234"/>
      <c r="C418" s="279" t="s">
        <v>287</v>
      </c>
      <c r="D418" s="279"/>
      <c r="E418" s="279"/>
      <c r="F418" s="279"/>
      <c r="G418" s="279"/>
      <c r="H418" s="279"/>
      <c r="I418" s="279"/>
      <c r="J418" s="279"/>
      <c r="K418" s="279"/>
      <c r="L418" s="280">
        <v>31744.799999999999</v>
      </c>
      <c r="M418" s="281"/>
      <c r="N418" s="282">
        <v>1149478.8</v>
      </c>
      <c r="EW418" s="223"/>
      <c r="EX418" s="232"/>
      <c r="EY418" s="232"/>
      <c r="EZ418" s="232"/>
      <c r="FD418" s="232"/>
      <c r="FE418" s="232"/>
      <c r="FF418" s="242" t="s">
        <v>287</v>
      </c>
      <c r="FG418" s="232"/>
    </row>
    <row r="419" spans="1:164" s="167" customFormat="1" ht="14.4" x14ac:dyDescent="0.3">
      <c r="A419" s="278"/>
      <c r="B419" s="273"/>
      <c r="C419" s="274" t="s">
        <v>384</v>
      </c>
      <c r="D419" s="274"/>
      <c r="E419" s="274"/>
      <c r="F419" s="274"/>
      <c r="G419" s="274"/>
      <c r="H419" s="274"/>
      <c r="I419" s="274"/>
      <c r="J419" s="274"/>
      <c r="K419" s="274"/>
      <c r="L419" s="287">
        <v>215943.91</v>
      </c>
      <c r="M419" s="276"/>
      <c r="N419" s="277"/>
      <c r="EW419" s="223"/>
      <c r="EX419" s="232"/>
      <c r="EY419" s="232"/>
      <c r="EZ419" s="232"/>
      <c r="FD419" s="232"/>
      <c r="FE419" s="232"/>
      <c r="FG419" s="232" t="s">
        <v>384</v>
      </c>
    </row>
    <row r="420" spans="1:164" s="167" customFormat="1" ht="14.4" x14ac:dyDescent="0.3">
      <c r="A420" s="278"/>
      <c r="B420" s="234"/>
      <c r="C420" s="279" t="s">
        <v>289</v>
      </c>
      <c r="D420" s="279"/>
      <c r="E420" s="279"/>
      <c r="F420" s="279"/>
      <c r="G420" s="279"/>
      <c r="H420" s="279"/>
      <c r="I420" s="279"/>
      <c r="J420" s="279"/>
      <c r="K420" s="279"/>
      <c r="L420" s="283"/>
      <c r="M420" s="281"/>
      <c r="N420" s="284"/>
      <c r="EW420" s="223"/>
      <c r="EX420" s="232"/>
      <c r="EY420" s="232"/>
      <c r="EZ420" s="232"/>
      <c r="FD420" s="232"/>
      <c r="FE420" s="232"/>
      <c r="FF420" s="242" t="s">
        <v>289</v>
      </c>
      <c r="FG420" s="232"/>
    </row>
    <row r="421" spans="1:164" s="167" customFormat="1" ht="14.4" x14ac:dyDescent="0.3">
      <c r="A421" s="278"/>
      <c r="B421" s="234"/>
      <c r="C421" s="279" t="s">
        <v>290</v>
      </c>
      <c r="D421" s="279"/>
      <c r="E421" s="279"/>
      <c r="F421" s="279"/>
      <c r="G421" s="279"/>
      <c r="H421" s="279"/>
      <c r="I421" s="236" t="s">
        <v>385</v>
      </c>
      <c r="J421" s="288"/>
      <c r="K421" s="288"/>
      <c r="L421" s="283"/>
      <c r="M421" s="281"/>
      <c r="N421" s="284"/>
      <c r="EW421" s="223"/>
      <c r="EX421" s="232"/>
      <c r="EY421" s="232"/>
      <c r="EZ421" s="232"/>
      <c r="FD421" s="232"/>
      <c r="FE421" s="232"/>
      <c r="FG421" s="232"/>
      <c r="FH421" s="242" t="s">
        <v>290</v>
      </c>
    </row>
    <row r="422" spans="1:164" s="167" customFormat="1" ht="14.4" x14ac:dyDescent="0.3">
      <c r="A422" s="278"/>
      <c r="B422" s="234"/>
      <c r="C422" s="279" t="s">
        <v>292</v>
      </c>
      <c r="D422" s="279"/>
      <c r="E422" s="279"/>
      <c r="F422" s="279"/>
      <c r="G422" s="279"/>
      <c r="H422" s="279"/>
      <c r="I422" s="236" t="s">
        <v>386</v>
      </c>
      <c r="J422" s="288"/>
      <c r="K422" s="288"/>
      <c r="L422" s="283"/>
      <c r="M422" s="281"/>
      <c r="N422" s="284"/>
      <c r="EW422" s="223"/>
      <c r="EX422" s="232"/>
      <c r="EY422" s="232"/>
      <c r="EZ422" s="232"/>
      <c r="FD422" s="232"/>
      <c r="FE422" s="232"/>
      <c r="FG422" s="232"/>
      <c r="FH422" s="242" t="s">
        <v>292</v>
      </c>
    </row>
    <row r="423" spans="1:164" s="167" customFormat="1" ht="14.4" x14ac:dyDescent="0.3">
      <c r="A423" s="220" t="s">
        <v>387</v>
      </c>
      <c r="B423" s="221"/>
      <c r="C423" s="221"/>
      <c r="D423" s="221"/>
      <c r="E423" s="221"/>
      <c r="F423" s="221"/>
      <c r="G423" s="221"/>
      <c r="H423" s="221"/>
      <c r="I423" s="221"/>
      <c r="J423" s="221"/>
      <c r="K423" s="221"/>
      <c r="L423" s="221"/>
      <c r="M423" s="221"/>
      <c r="N423" s="222"/>
      <c r="EW423" s="223" t="s">
        <v>387</v>
      </c>
      <c r="EX423" s="232"/>
      <c r="EY423" s="232"/>
      <c r="EZ423" s="232"/>
      <c r="FD423" s="232"/>
      <c r="FE423" s="232"/>
      <c r="FG423" s="232"/>
    </row>
    <row r="424" spans="1:164" s="167" customFormat="1" ht="14.4" x14ac:dyDescent="0.3">
      <c r="A424" s="224" t="s">
        <v>388</v>
      </c>
      <c r="B424" s="225" t="s">
        <v>389</v>
      </c>
      <c r="C424" s="226" t="s">
        <v>390</v>
      </c>
      <c r="D424" s="226"/>
      <c r="E424" s="226"/>
      <c r="F424" s="227" t="s">
        <v>225</v>
      </c>
      <c r="G424" s="228">
        <v>27</v>
      </c>
      <c r="H424" s="229">
        <v>1</v>
      </c>
      <c r="I424" s="229">
        <v>27</v>
      </c>
      <c r="J424" s="255">
        <v>2290.71</v>
      </c>
      <c r="K424" s="228"/>
      <c r="L424" s="255">
        <v>61849.17</v>
      </c>
      <c r="M424" s="265">
        <v>9.26</v>
      </c>
      <c r="N424" s="256">
        <v>572723.31000000006</v>
      </c>
      <c r="EW424" s="223"/>
      <c r="EX424" s="232" t="s">
        <v>390</v>
      </c>
      <c r="EY424" s="232" t="s">
        <v>153</v>
      </c>
      <c r="EZ424" s="232" t="s">
        <v>153</v>
      </c>
      <c r="FD424" s="232"/>
      <c r="FE424" s="232"/>
      <c r="FG424" s="232"/>
    </row>
    <row r="425" spans="1:164" s="167" customFormat="1" ht="14.4" x14ac:dyDescent="0.3">
      <c r="A425" s="253"/>
      <c r="B425" s="254"/>
      <c r="C425" s="226" t="s">
        <v>221</v>
      </c>
      <c r="D425" s="226"/>
      <c r="E425" s="226"/>
      <c r="F425" s="227"/>
      <c r="G425" s="228"/>
      <c r="H425" s="228"/>
      <c r="I425" s="228"/>
      <c r="J425" s="230"/>
      <c r="K425" s="228"/>
      <c r="L425" s="255">
        <v>61849.17</v>
      </c>
      <c r="M425" s="249"/>
      <c r="N425" s="256">
        <v>572723.31000000006</v>
      </c>
      <c r="EW425" s="223"/>
      <c r="EX425" s="232"/>
      <c r="EY425" s="232"/>
      <c r="EZ425" s="232"/>
      <c r="FD425" s="232" t="s">
        <v>221</v>
      </c>
      <c r="FE425" s="232"/>
      <c r="FG425" s="232"/>
    </row>
    <row r="426" spans="1:164" s="167" customFormat="1" ht="14.4" x14ac:dyDescent="0.3">
      <c r="A426" s="224" t="s">
        <v>391</v>
      </c>
      <c r="B426" s="225" t="s">
        <v>392</v>
      </c>
      <c r="C426" s="226" t="s">
        <v>393</v>
      </c>
      <c r="D426" s="226"/>
      <c r="E426" s="226"/>
      <c r="F426" s="227" t="s">
        <v>225</v>
      </c>
      <c r="G426" s="228">
        <v>1.62</v>
      </c>
      <c r="H426" s="229">
        <v>1</v>
      </c>
      <c r="I426" s="265">
        <v>1.62</v>
      </c>
      <c r="J426" s="260">
        <v>682</v>
      </c>
      <c r="K426" s="228"/>
      <c r="L426" s="255">
        <v>1104.8399999999999</v>
      </c>
      <c r="M426" s="265">
        <v>9.26</v>
      </c>
      <c r="N426" s="256">
        <v>10230.82</v>
      </c>
      <c r="EW426" s="223"/>
      <c r="EX426" s="232" t="s">
        <v>393</v>
      </c>
      <c r="EY426" s="232" t="s">
        <v>153</v>
      </c>
      <c r="EZ426" s="232" t="s">
        <v>153</v>
      </c>
      <c r="FD426" s="232"/>
      <c r="FE426" s="232"/>
      <c r="FG426" s="232"/>
    </row>
    <row r="427" spans="1:164" s="167" customFormat="1" ht="14.4" x14ac:dyDescent="0.3">
      <c r="A427" s="253"/>
      <c r="B427" s="254"/>
      <c r="C427" s="226" t="s">
        <v>221</v>
      </c>
      <c r="D427" s="226"/>
      <c r="E427" s="226"/>
      <c r="F427" s="227"/>
      <c r="G427" s="228"/>
      <c r="H427" s="228"/>
      <c r="I427" s="228"/>
      <c r="J427" s="230"/>
      <c r="K427" s="228"/>
      <c r="L427" s="255">
        <v>1104.8399999999999</v>
      </c>
      <c r="M427" s="249"/>
      <c r="N427" s="256">
        <v>10230.82</v>
      </c>
      <c r="EW427" s="223"/>
      <c r="EX427" s="232"/>
      <c r="EY427" s="232"/>
      <c r="EZ427" s="232"/>
      <c r="FD427" s="232" t="s">
        <v>221</v>
      </c>
      <c r="FE427" s="232"/>
      <c r="FG427" s="232"/>
    </row>
    <row r="428" spans="1:164" s="167" customFormat="1" ht="31.8" x14ac:dyDescent="0.3">
      <c r="A428" s="224" t="s">
        <v>394</v>
      </c>
      <c r="B428" s="225" t="s">
        <v>395</v>
      </c>
      <c r="C428" s="226" t="s">
        <v>396</v>
      </c>
      <c r="D428" s="226"/>
      <c r="E428" s="226"/>
      <c r="F428" s="227" t="s">
        <v>397</v>
      </c>
      <c r="G428" s="228">
        <v>580</v>
      </c>
      <c r="H428" s="229">
        <v>1</v>
      </c>
      <c r="I428" s="229">
        <v>580</v>
      </c>
      <c r="J428" s="260">
        <v>13.25</v>
      </c>
      <c r="K428" s="228"/>
      <c r="L428" s="255">
        <v>7685</v>
      </c>
      <c r="M428" s="265">
        <v>9.26</v>
      </c>
      <c r="N428" s="256">
        <v>71163.100000000006</v>
      </c>
      <c r="EW428" s="223"/>
      <c r="EX428" s="232" t="s">
        <v>396</v>
      </c>
      <c r="EY428" s="232" t="s">
        <v>153</v>
      </c>
      <c r="EZ428" s="232" t="s">
        <v>153</v>
      </c>
      <c r="FD428" s="232"/>
      <c r="FE428" s="232"/>
      <c r="FG428" s="232"/>
    </row>
    <row r="429" spans="1:164" s="167" customFormat="1" ht="14.4" x14ac:dyDescent="0.3">
      <c r="A429" s="253"/>
      <c r="B429" s="254"/>
      <c r="C429" s="226" t="s">
        <v>221</v>
      </c>
      <c r="D429" s="226"/>
      <c r="E429" s="226"/>
      <c r="F429" s="227"/>
      <c r="G429" s="228"/>
      <c r="H429" s="228"/>
      <c r="I429" s="228"/>
      <c r="J429" s="230"/>
      <c r="K429" s="228"/>
      <c r="L429" s="255">
        <v>7685</v>
      </c>
      <c r="M429" s="249"/>
      <c r="N429" s="256">
        <v>71163.100000000006</v>
      </c>
      <c r="EW429" s="223"/>
      <c r="EX429" s="232"/>
      <c r="EY429" s="232"/>
      <c r="EZ429" s="232"/>
      <c r="FD429" s="232" t="s">
        <v>221</v>
      </c>
      <c r="FE429" s="232"/>
      <c r="FG429" s="232"/>
    </row>
    <row r="430" spans="1:164" s="167" customFormat="1" ht="14.4" x14ac:dyDescent="0.3">
      <c r="A430" s="224" t="s">
        <v>398</v>
      </c>
      <c r="B430" s="225" t="s">
        <v>399</v>
      </c>
      <c r="C430" s="226" t="s">
        <v>400</v>
      </c>
      <c r="D430" s="226"/>
      <c r="E430" s="226"/>
      <c r="F430" s="227" t="s">
        <v>325</v>
      </c>
      <c r="G430" s="228">
        <v>0.42299999999999999</v>
      </c>
      <c r="H430" s="229">
        <v>1</v>
      </c>
      <c r="I430" s="289">
        <v>0.42299999999999999</v>
      </c>
      <c r="J430" s="255">
        <v>6674.64</v>
      </c>
      <c r="K430" s="228"/>
      <c r="L430" s="255">
        <v>2823.37</v>
      </c>
      <c r="M430" s="265">
        <v>9.26</v>
      </c>
      <c r="N430" s="256">
        <v>26144.41</v>
      </c>
      <c r="EW430" s="223"/>
      <c r="EX430" s="232" t="s">
        <v>400</v>
      </c>
      <c r="EY430" s="232" t="s">
        <v>153</v>
      </c>
      <c r="EZ430" s="232" t="s">
        <v>153</v>
      </c>
      <c r="FD430" s="232"/>
      <c r="FE430" s="232"/>
      <c r="FG430" s="232"/>
    </row>
    <row r="431" spans="1:164" s="167" customFormat="1" ht="14.4" x14ac:dyDescent="0.3">
      <c r="A431" s="253"/>
      <c r="B431" s="254"/>
      <c r="C431" s="226" t="s">
        <v>221</v>
      </c>
      <c r="D431" s="226"/>
      <c r="E431" s="226"/>
      <c r="F431" s="227"/>
      <c r="G431" s="228"/>
      <c r="H431" s="228"/>
      <c r="I431" s="228"/>
      <c r="J431" s="230"/>
      <c r="K431" s="228"/>
      <c r="L431" s="255">
        <v>2823.37</v>
      </c>
      <c r="M431" s="249"/>
      <c r="N431" s="256">
        <v>26144.41</v>
      </c>
      <c r="EW431" s="223"/>
      <c r="EX431" s="232"/>
      <c r="EY431" s="232"/>
      <c r="EZ431" s="232"/>
      <c r="FD431" s="232" t="s">
        <v>221</v>
      </c>
      <c r="FE431" s="232"/>
      <c r="FG431" s="232"/>
    </row>
    <row r="432" spans="1:164" s="167" customFormat="1" ht="21.6" x14ac:dyDescent="0.3">
      <c r="A432" s="224" t="s">
        <v>401</v>
      </c>
      <c r="B432" s="225" t="s">
        <v>402</v>
      </c>
      <c r="C432" s="226" t="s">
        <v>403</v>
      </c>
      <c r="D432" s="226"/>
      <c r="E432" s="226"/>
      <c r="F432" s="227" t="s">
        <v>325</v>
      </c>
      <c r="G432" s="228">
        <v>0.126</v>
      </c>
      <c r="H432" s="229">
        <v>1</v>
      </c>
      <c r="I432" s="289">
        <v>0.126</v>
      </c>
      <c r="J432" s="255">
        <v>112142.33</v>
      </c>
      <c r="K432" s="228"/>
      <c r="L432" s="255">
        <v>14129.93</v>
      </c>
      <c r="M432" s="265">
        <v>9.26</v>
      </c>
      <c r="N432" s="256">
        <v>130843.15</v>
      </c>
      <c r="EW432" s="223"/>
      <c r="EX432" s="232" t="s">
        <v>403</v>
      </c>
      <c r="EY432" s="232" t="s">
        <v>153</v>
      </c>
      <c r="EZ432" s="232" t="s">
        <v>153</v>
      </c>
      <c r="FD432" s="232"/>
      <c r="FE432" s="232"/>
      <c r="FG432" s="232"/>
    </row>
    <row r="433" spans="1:165" s="167" customFormat="1" ht="14.4" x14ac:dyDescent="0.3">
      <c r="A433" s="253"/>
      <c r="B433" s="254"/>
      <c r="C433" s="226" t="s">
        <v>221</v>
      </c>
      <c r="D433" s="226"/>
      <c r="E433" s="226"/>
      <c r="F433" s="227"/>
      <c r="G433" s="228"/>
      <c r="H433" s="228"/>
      <c r="I433" s="228"/>
      <c r="J433" s="230"/>
      <c r="K433" s="228"/>
      <c r="L433" s="255">
        <v>14129.93</v>
      </c>
      <c r="M433" s="249"/>
      <c r="N433" s="256">
        <v>130843.15</v>
      </c>
      <c r="EW433" s="223"/>
      <c r="EX433" s="232"/>
      <c r="EY433" s="232"/>
      <c r="EZ433" s="232"/>
      <c r="FD433" s="232" t="s">
        <v>221</v>
      </c>
      <c r="FE433" s="232"/>
      <c r="FG433" s="232"/>
    </row>
    <row r="434" spans="1:165" s="167" customFormat="1" ht="14.4" x14ac:dyDescent="0.3">
      <c r="A434" s="224" t="s">
        <v>404</v>
      </c>
      <c r="B434" s="225" t="s">
        <v>405</v>
      </c>
      <c r="C434" s="226" t="s">
        <v>406</v>
      </c>
      <c r="D434" s="226"/>
      <c r="E434" s="226"/>
      <c r="F434" s="227" t="s">
        <v>407</v>
      </c>
      <c r="G434" s="228">
        <v>21</v>
      </c>
      <c r="H434" s="229">
        <v>1</v>
      </c>
      <c r="I434" s="229">
        <v>21</v>
      </c>
      <c r="J434" s="260">
        <v>92.77</v>
      </c>
      <c r="K434" s="228"/>
      <c r="L434" s="255">
        <v>1948.17</v>
      </c>
      <c r="M434" s="265">
        <v>9.26</v>
      </c>
      <c r="N434" s="256">
        <v>18040.05</v>
      </c>
      <c r="EW434" s="223"/>
      <c r="EX434" s="232" t="s">
        <v>406</v>
      </c>
      <c r="EY434" s="232" t="s">
        <v>153</v>
      </c>
      <c r="EZ434" s="232" t="s">
        <v>153</v>
      </c>
      <c r="FD434" s="232"/>
      <c r="FE434" s="232"/>
      <c r="FG434" s="232"/>
    </row>
    <row r="435" spans="1:165" s="167" customFormat="1" ht="14.4" x14ac:dyDescent="0.3">
      <c r="A435" s="253"/>
      <c r="B435" s="254"/>
      <c r="C435" s="226" t="s">
        <v>221</v>
      </c>
      <c r="D435" s="226"/>
      <c r="E435" s="226"/>
      <c r="F435" s="227"/>
      <c r="G435" s="228"/>
      <c r="H435" s="228"/>
      <c r="I435" s="228"/>
      <c r="J435" s="230"/>
      <c r="K435" s="228"/>
      <c r="L435" s="255">
        <v>1948.17</v>
      </c>
      <c r="M435" s="249"/>
      <c r="N435" s="256">
        <v>18040.05</v>
      </c>
      <c r="EW435" s="223"/>
      <c r="EX435" s="232"/>
      <c r="EY435" s="232"/>
      <c r="EZ435" s="232"/>
      <c r="FD435" s="232" t="s">
        <v>221</v>
      </c>
      <c r="FE435" s="232"/>
      <c r="FG435" s="232"/>
    </row>
    <row r="436" spans="1:165" s="167" customFormat="1" ht="31.8" x14ac:dyDescent="0.3">
      <c r="A436" s="224" t="s">
        <v>408</v>
      </c>
      <c r="B436" s="225" t="s">
        <v>409</v>
      </c>
      <c r="C436" s="226" t="s">
        <v>410</v>
      </c>
      <c r="D436" s="226"/>
      <c r="E436" s="226"/>
      <c r="F436" s="227" t="s">
        <v>411</v>
      </c>
      <c r="G436" s="228">
        <v>12</v>
      </c>
      <c r="H436" s="229">
        <v>1</v>
      </c>
      <c r="I436" s="229">
        <v>12</v>
      </c>
      <c r="J436" s="260">
        <v>115.2</v>
      </c>
      <c r="K436" s="228"/>
      <c r="L436" s="255">
        <v>1382.4</v>
      </c>
      <c r="M436" s="265">
        <v>9.26</v>
      </c>
      <c r="N436" s="256">
        <v>12801.02</v>
      </c>
      <c r="EW436" s="223"/>
      <c r="EX436" s="232" t="s">
        <v>410</v>
      </c>
      <c r="EY436" s="232" t="s">
        <v>153</v>
      </c>
      <c r="EZ436" s="232" t="s">
        <v>153</v>
      </c>
      <c r="FD436" s="232"/>
      <c r="FE436" s="232"/>
      <c r="FG436" s="232"/>
    </row>
    <row r="437" spans="1:165" s="167" customFormat="1" ht="14.4" x14ac:dyDescent="0.3">
      <c r="A437" s="253"/>
      <c r="B437" s="254"/>
      <c r="C437" s="226" t="s">
        <v>221</v>
      </c>
      <c r="D437" s="226"/>
      <c r="E437" s="226"/>
      <c r="F437" s="227"/>
      <c r="G437" s="228"/>
      <c r="H437" s="228"/>
      <c r="I437" s="228"/>
      <c r="J437" s="230"/>
      <c r="K437" s="228"/>
      <c r="L437" s="255">
        <v>1382.4</v>
      </c>
      <c r="M437" s="249"/>
      <c r="N437" s="256">
        <v>12801.02</v>
      </c>
      <c r="EW437" s="223"/>
      <c r="EX437" s="232"/>
      <c r="EY437" s="232"/>
      <c r="EZ437" s="232"/>
      <c r="FD437" s="232" t="s">
        <v>221</v>
      </c>
      <c r="FE437" s="232"/>
      <c r="FG437" s="232"/>
    </row>
    <row r="438" spans="1:165" s="167" customFormat="1" ht="21.6" x14ac:dyDescent="0.3">
      <c r="A438" s="224" t="s">
        <v>412</v>
      </c>
      <c r="B438" s="225" t="s">
        <v>413</v>
      </c>
      <c r="C438" s="226" t="s">
        <v>414</v>
      </c>
      <c r="D438" s="226"/>
      <c r="E438" s="226"/>
      <c r="F438" s="227" t="s">
        <v>317</v>
      </c>
      <c r="G438" s="228">
        <v>22</v>
      </c>
      <c r="H438" s="229">
        <v>1</v>
      </c>
      <c r="I438" s="229">
        <v>22</v>
      </c>
      <c r="J438" s="260">
        <v>80</v>
      </c>
      <c r="K438" s="228"/>
      <c r="L438" s="255">
        <v>1760</v>
      </c>
      <c r="M438" s="265">
        <v>9.26</v>
      </c>
      <c r="N438" s="256">
        <v>16297.6</v>
      </c>
      <c r="EW438" s="223"/>
      <c r="EX438" s="232" t="s">
        <v>414</v>
      </c>
      <c r="EY438" s="232" t="s">
        <v>153</v>
      </c>
      <c r="EZ438" s="232" t="s">
        <v>153</v>
      </c>
      <c r="FD438" s="232"/>
      <c r="FE438" s="232"/>
      <c r="FG438" s="232"/>
    </row>
    <row r="439" spans="1:165" s="167" customFormat="1" ht="14.4" x14ac:dyDescent="0.3">
      <c r="A439" s="253"/>
      <c r="B439" s="254"/>
      <c r="C439" s="226" t="s">
        <v>221</v>
      </c>
      <c r="D439" s="226"/>
      <c r="E439" s="226"/>
      <c r="F439" s="227"/>
      <c r="G439" s="228"/>
      <c r="H439" s="228"/>
      <c r="I439" s="228"/>
      <c r="J439" s="230"/>
      <c r="K439" s="228"/>
      <c r="L439" s="255">
        <v>1760</v>
      </c>
      <c r="M439" s="249"/>
      <c r="N439" s="256">
        <v>16297.6</v>
      </c>
      <c r="EW439" s="223"/>
      <c r="EX439" s="232"/>
      <c r="EY439" s="232"/>
      <c r="EZ439" s="232"/>
      <c r="FD439" s="232" t="s">
        <v>221</v>
      </c>
      <c r="FE439" s="232"/>
      <c r="FG439" s="232"/>
    </row>
    <row r="440" spans="1:165" s="167" customFormat="1" ht="21.6" x14ac:dyDescent="0.3">
      <c r="A440" s="224" t="s">
        <v>415</v>
      </c>
      <c r="B440" s="225" t="s">
        <v>416</v>
      </c>
      <c r="C440" s="226" t="s">
        <v>417</v>
      </c>
      <c r="D440" s="226"/>
      <c r="E440" s="226"/>
      <c r="F440" s="227" t="s">
        <v>325</v>
      </c>
      <c r="G440" s="228">
        <v>0.23400000000000001</v>
      </c>
      <c r="H440" s="229">
        <v>1</v>
      </c>
      <c r="I440" s="289">
        <v>0.23400000000000001</v>
      </c>
      <c r="J440" s="255">
        <v>33046.39</v>
      </c>
      <c r="K440" s="228"/>
      <c r="L440" s="255">
        <v>7732.86</v>
      </c>
      <c r="M440" s="265">
        <v>9.26</v>
      </c>
      <c r="N440" s="256">
        <v>71606.28</v>
      </c>
      <c r="EW440" s="223"/>
      <c r="EX440" s="232" t="s">
        <v>417</v>
      </c>
      <c r="EY440" s="232" t="s">
        <v>153</v>
      </c>
      <c r="EZ440" s="232" t="s">
        <v>153</v>
      </c>
      <c r="FD440" s="232"/>
      <c r="FE440" s="232"/>
      <c r="FG440" s="232"/>
    </row>
    <row r="441" spans="1:165" s="167" customFormat="1" ht="14.4" x14ac:dyDescent="0.3">
      <c r="A441" s="253"/>
      <c r="B441" s="254"/>
      <c r="C441" s="226" t="s">
        <v>221</v>
      </c>
      <c r="D441" s="226"/>
      <c r="E441" s="226"/>
      <c r="F441" s="227"/>
      <c r="G441" s="228"/>
      <c r="H441" s="228"/>
      <c r="I441" s="228"/>
      <c r="J441" s="230"/>
      <c r="K441" s="228"/>
      <c r="L441" s="255">
        <v>7732.86</v>
      </c>
      <c r="M441" s="249"/>
      <c r="N441" s="256">
        <v>71606.28</v>
      </c>
      <c r="EW441" s="223"/>
      <c r="EX441" s="232"/>
      <c r="EY441" s="232"/>
      <c r="EZ441" s="232"/>
      <c r="FD441" s="232" t="s">
        <v>221</v>
      </c>
      <c r="FE441" s="232"/>
      <c r="FG441" s="232"/>
    </row>
    <row r="442" spans="1:165" s="167" customFormat="1" ht="14.4" x14ac:dyDescent="0.3">
      <c r="A442" s="224" t="s">
        <v>418</v>
      </c>
      <c r="B442" s="225" t="s">
        <v>419</v>
      </c>
      <c r="C442" s="226" t="s">
        <v>420</v>
      </c>
      <c r="D442" s="226"/>
      <c r="E442" s="226"/>
      <c r="F442" s="227" t="s">
        <v>317</v>
      </c>
      <c r="G442" s="228">
        <v>0.54</v>
      </c>
      <c r="H442" s="229">
        <v>1</v>
      </c>
      <c r="I442" s="265">
        <v>0.54</v>
      </c>
      <c r="J442" s="255">
        <v>1931</v>
      </c>
      <c r="K442" s="228"/>
      <c r="L442" s="255">
        <v>1042.74</v>
      </c>
      <c r="M442" s="265">
        <v>9.26</v>
      </c>
      <c r="N442" s="256">
        <v>9655.77</v>
      </c>
      <c r="EW442" s="223"/>
      <c r="EX442" s="232" t="s">
        <v>420</v>
      </c>
      <c r="EY442" s="232" t="s">
        <v>153</v>
      </c>
      <c r="EZ442" s="232" t="s">
        <v>153</v>
      </c>
      <c r="FD442" s="232"/>
      <c r="FE442" s="232"/>
      <c r="FG442" s="232"/>
    </row>
    <row r="443" spans="1:165" s="167" customFormat="1" ht="14.4" x14ac:dyDescent="0.3">
      <c r="A443" s="253"/>
      <c r="B443" s="254"/>
      <c r="C443" s="226" t="s">
        <v>221</v>
      </c>
      <c r="D443" s="226"/>
      <c r="E443" s="226"/>
      <c r="F443" s="227"/>
      <c r="G443" s="228"/>
      <c r="H443" s="228"/>
      <c r="I443" s="228"/>
      <c r="J443" s="230"/>
      <c r="K443" s="228"/>
      <c r="L443" s="255">
        <v>1042.74</v>
      </c>
      <c r="M443" s="249"/>
      <c r="N443" s="256">
        <v>9655.77</v>
      </c>
      <c r="EW443" s="223"/>
      <c r="EX443" s="232"/>
      <c r="EY443" s="232"/>
      <c r="EZ443" s="232"/>
      <c r="FD443" s="232" t="s">
        <v>221</v>
      </c>
      <c r="FE443" s="232"/>
      <c r="FG443" s="232"/>
    </row>
    <row r="444" spans="1:165" s="167" customFormat="1" ht="30.6" x14ac:dyDescent="0.3">
      <c r="A444" s="224" t="s">
        <v>421</v>
      </c>
      <c r="B444" s="225" t="s">
        <v>422</v>
      </c>
      <c r="C444" s="226" t="s">
        <v>423</v>
      </c>
      <c r="D444" s="226"/>
      <c r="E444" s="226"/>
      <c r="F444" s="227" t="s">
        <v>407</v>
      </c>
      <c r="G444" s="228">
        <v>9</v>
      </c>
      <c r="H444" s="229">
        <v>1</v>
      </c>
      <c r="I444" s="229">
        <v>9</v>
      </c>
      <c r="J444" s="255">
        <v>47017.22</v>
      </c>
      <c r="K444" s="228"/>
      <c r="L444" s="255">
        <v>423154.98</v>
      </c>
      <c r="M444" s="265">
        <v>6.66</v>
      </c>
      <c r="N444" s="256">
        <v>2818212.17</v>
      </c>
      <c r="EW444" s="223"/>
      <c r="EX444" s="232" t="s">
        <v>423</v>
      </c>
      <c r="EY444" s="232" t="s">
        <v>153</v>
      </c>
      <c r="EZ444" s="232" t="s">
        <v>153</v>
      </c>
      <c r="FD444" s="232"/>
      <c r="FE444" s="232"/>
      <c r="FG444" s="232"/>
    </row>
    <row r="445" spans="1:165" s="167" customFormat="1" ht="14.4" x14ac:dyDescent="0.3">
      <c r="A445" s="295"/>
      <c r="B445" s="296"/>
      <c r="C445" s="235" t="s">
        <v>424</v>
      </c>
      <c r="D445" s="235"/>
      <c r="E445" s="235"/>
      <c r="F445" s="235"/>
      <c r="G445" s="235"/>
      <c r="H445" s="235"/>
      <c r="I445" s="235"/>
      <c r="J445" s="235"/>
      <c r="K445" s="235"/>
      <c r="L445" s="235"/>
      <c r="M445" s="235"/>
      <c r="N445" s="297"/>
      <c r="EW445" s="223"/>
      <c r="EX445" s="232"/>
      <c r="EY445" s="232"/>
      <c r="EZ445" s="232"/>
      <c r="FD445" s="232"/>
      <c r="FE445" s="232"/>
      <c r="FG445" s="232"/>
      <c r="FI445" s="242" t="s">
        <v>424</v>
      </c>
    </row>
    <row r="446" spans="1:165" s="167" customFormat="1" ht="14.4" x14ac:dyDescent="0.3">
      <c r="A446" s="253"/>
      <c r="B446" s="254"/>
      <c r="C446" s="226" t="s">
        <v>221</v>
      </c>
      <c r="D446" s="226"/>
      <c r="E446" s="226"/>
      <c r="F446" s="227"/>
      <c r="G446" s="228"/>
      <c r="H446" s="228"/>
      <c r="I446" s="228"/>
      <c r="J446" s="230"/>
      <c r="K446" s="228"/>
      <c r="L446" s="255">
        <v>423154.98</v>
      </c>
      <c r="M446" s="249"/>
      <c r="N446" s="256">
        <v>2818212.17</v>
      </c>
      <c r="EW446" s="223"/>
      <c r="EX446" s="232"/>
      <c r="EY446" s="232"/>
      <c r="EZ446" s="232"/>
      <c r="FD446" s="232" t="s">
        <v>221</v>
      </c>
      <c r="FE446" s="232"/>
      <c r="FG446" s="232"/>
    </row>
    <row r="447" spans="1:165" s="167" customFormat="1" ht="20.399999999999999" x14ac:dyDescent="0.3">
      <c r="A447" s="224" t="s">
        <v>425</v>
      </c>
      <c r="B447" s="225" t="s">
        <v>426</v>
      </c>
      <c r="C447" s="226" t="s">
        <v>427</v>
      </c>
      <c r="D447" s="226"/>
      <c r="E447" s="226"/>
      <c r="F447" s="227" t="s">
        <v>407</v>
      </c>
      <c r="G447" s="228">
        <v>9</v>
      </c>
      <c r="H447" s="229">
        <v>1</v>
      </c>
      <c r="I447" s="229">
        <v>9</v>
      </c>
      <c r="J447" s="255">
        <v>5512.9</v>
      </c>
      <c r="K447" s="228"/>
      <c r="L447" s="255">
        <v>49616.1</v>
      </c>
      <c r="M447" s="265">
        <v>6.66</v>
      </c>
      <c r="N447" s="256">
        <v>330443.23</v>
      </c>
      <c r="EW447" s="223"/>
      <c r="EX447" s="232" t="s">
        <v>427</v>
      </c>
      <c r="EY447" s="232" t="s">
        <v>153</v>
      </c>
      <c r="EZ447" s="232" t="s">
        <v>153</v>
      </c>
      <c r="FD447" s="232"/>
      <c r="FE447" s="232"/>
      <c r="FG447" s="232"/>
    </row>
    <row r="448" spans="1:165" s="167" customFormat="1" ht="14.4" x14ac:dyDescent="0.3">
      <c r="A448" s="295"/>
      <c r="B448" s="296"/>
      <c r="C448" s="235" t="s">
        <v>428</v>
      </c>
      <c r="D448" s="235"/>
      <c r="E448" s="235"/>
      <c r="F448" s="235"/>
      <c r="G448" s="235"/>
      <c r="H448" s="235"/>
      <c r="I448" s="235"/>
      <c r="J448" s="235"/>
      <c r="K448" s="235"/>
      <c r="L448" s="235"/>
      <c r="M448" s="235"/>
      <c r="N448" s="297"/>
      <c r="EW448" s="223"/>
      <c r="EX448" s="232"/>
      <c r="EY448" s="232"/>
      <c r="EZ448" s="232"/>
      <c r="FD448" s="232"/>
      <c r="FE448" s="232"/>
      <c r="FG448" s="232"/>
      <c r="FI448" s="242" t="s">
        <v>428</v>
      </c>
    </row>
    <row r="449" spans="1:166" s="167" customFormat="1" ht="14.4" x14ac:dyDescent="0.3">
      <c r="A449" s="253"/>
      <c r="B449" s="254"/>
      <c r="C449" s="226" t="s">
        <v>221</v>
      </c>
      <c r="D449" s="226"/>
      <c r="E449" s="226"/>
      <c r="F449" s="227"/>
      <c r="G449" s="228"/>
      <c r="H449" s="228"/>
      <c r="I449" s="228"/>
      <c r="J449" s="230"/>
      <c r="K449" s="228"/>
      <c r="L449" s="255">
        <v>49616.1</v>
      </c>
      <c r="M449" s="249"/>
      <c r="N449" s="256">
        <v>330443.23</v>
      </c>
      <c r="EW449" s="223"/>
      <c r="EX449" s="232"/>
      <c r="EY449" s="232"/>
      <c r="EZ449" s="232"/>
      <c r="FD449" s="232" t="s">
        <v>221</v>
      </c>
      <c r="FE449" s="232"/>
      <c r="FG449" s="232"/>
    </row>
    <row r="450" spans="1:166" s="167" customFormat="1" ht="30.6" x14ac:dyDescent="0.3">
      <c r="A450" s="224" t="s">
        <v>429</v>
      </c>
      <c r="B450" s="225" t="s">
        <v>422</v>
      </c>
      <c r="C450" s="226" t="s">
        <v>430</v>
      </c>
      <c r="D450" s="226"/>
      <c r="E450" s="226"/>
      <c r="F450" s="227" t="s">
        <v>407</v>
      </c>
      <c r="G450" s="228">
        <v>9</v>
      </c>
      <c r="H450" s="229">
        <v>1</v>
      </c>
      <c r="I450" s="229">
        <v>9</v>
      </c>
      <c r="J450" s="255">
        <v>361855.35</v>
      </c>
      <c r="K450" s="228"/>
      <c r="L450" s="255">
        <v>3256698.15</v>
      </c>
      <c r="M450" s="265">
        <v>6.66</v>
      </c>
      <c r="N450" s="256">
        <v>21689609.68</v>
      </c>
      <c r="EW450" s="223"/>
      <c r="EX450" s="232" t="s">
        <v>430</v>
      </c>
      <c r="EY450" s="232" t="s">
        <v>153</v>
      </c>
      <c r="EZ450" s="232" t="s">
        <v>153</v>
      </c>
      <c r="FD450" s="232"/>
      <c r="FE450" s="232"/>
      <c r="FG450" s="232"/>
    </row>
    <row r="451" spans="1:166" s="167" customFormat="1" ht="14.4" x14ac:dyDescent="0.3">
      <c r="A451" s="295"/>
      <c r="B451" s="296"/>
      <c r="C451" s="235" t="s">
        <v>431</v>
      </c>
      <c r="D451" s="235"/>
      <c r="E451" s="235"/>
      <c r="F451" s="235"/>
      <c r="G451" s="235"/>
      <c r="H451" s="235"/>
      <c r="I451" s="235"/>
      <c r="J451" s="235"/>
      <c r="K451" s="235"/>
      <c r="L451" s="235"/>
      <c r="M451" s="235"/>
      <c r="N451" s="297"/>
      <c r="EW451" s="223"/>
      <c r="EX451" s="232"/>
      <c r="EY451" s="232"/>
      <c r="EZ451" s="232"/>
      <c r="FD451" s="232"/>
      <c r="FE451" s="232"/>
      <c r="FG451" s="232"/>
      <c r="FI451" s="242" t="s">
        <v>431</v>
      </c>
    </row>
    <row r="452" spans="1:166" s="167" customFormat="1" ht="14.4" x14ac:dyDescent="0.3">
      <c r="A452" s="253"/>
      <c r="B452" s="254"/>
      <c r="C452" s="226" t="s">
        <v>221</v>
      </c>
      <c r="D452" s="226"/>
      <c r="E452" s="226"/>
      <c r="F452" s="227"/>
      <c r="G452" s="228"/>
      <c r="H452" s="228"/>
      <c r="I452" s="228"/>
      <c r="J452" s="230"/>
      <c r="K452" s="228"/>
      <c r="L452" s="255">
        <v>3256698.15</v>
      </c>
      <c r="M452" s="249"/>
      <c r="N452" s="256">
        <v>21689609.68</v>
      </c>
      <c r="EW452" s="223"/>
      <c r="EX452" s="232"/>
      <c r="EY452" s="232"/>
      <c r="EZ452" s="232"/>
      <c r="FD452" s="232" t="s">
        <v>221</v>
      </c>
      <c r="FE452" s="232"/>
      <c r="FG452" s="232"/>
    </row>
    <row r="453" spans="1:166" s="167" customFormat="1" ht="1.5" customHeight="1" x14ac:dyDescent="0.3">
      <c r="A453" s="267"/>
      <c r="B453" s="268"/>
      <c r="C453" s="269"/>
      <c r="D453" s="269"/>
      <c r="E453" s="269"/>
      <c r="F453" s="269"/>
      <c r="G453" s="270"/>
      <c r="H453" s="270"/>
      <c r="I453" s="270"/>
      <c r="J453" s="270"/>
      <c r="K453" s="271"/>
      <c r="L453" s="270"/>
      <c r="M453" s="271"/>
      <c r="N453" s="272"/>
      <c r="EW453" s="223"/>
      <c r="EX453" s="232"/>
      <c r="EY453" s="232"/>
      <c r="EZ453" s="232"/>
      <c r="FD453" s="232"/>
      <c r="FE453" s="232"/>
      <c r="FG453" s="232"/>
    </row>
    <row r="454" spans="1:166" s="167" customFormat="1" ht="14.4" x14ac:dyDescent="0.3">
      <c r="A454" s="253"/>
      <c r="B454" s="273"/>
      <c r="C454" s="274" t="s">
        <v>432</v>
      </c>
      <c r="D454" s="274"/>
      <c r="E454" s="274"/>
      <c r="F454" s="274"/>
      <c r="G454" s="274"/>
      <c r="H454" s="274"/>
      <c r="I454" s="274"/>
      <c r="J454" s="274"/>
      <c r="K454" s="274"/>
      <c r="L454" s="275"/>
      <c r="M454" s="276"/>
      <c r="N454" s="277"/>
      <c r="EW454" s="223"/>
      <c r="EX454" s="232"/>
      <c r="EY454" s="232"/>
      <c r="EZ454" s="232"/>
      <c r="FD454" s="232"/>
      <c r="FE454" s="232" t="s">
        <v>432</v>
      </c>
      <c r="FG454" s="232"/>
    </row>
    <row r="455" spans="1:166" s="167" customFormat="1" ht="14.4" x14ac:dyDescent="0.3">
      <c r="A455" s="278"/>
      <c r="B455" s="234"/>
      <c r="C455" s="279" t="s">
        <v>258</v>
      </c>
      <c r="D455" s="279"/>
      <c r="E455" s="279"/>
      <c r="F455" s="279"/>
      <c r="G455" s="279"/>
      <c r="H455" s="279"/>
      <c r="I455" s="279"/>
      <c r="J455" s="279"/>
      <c r="K455" s="279"/>
      <c r="L455" s="280">
        <v>101458.48</v>
      </c>
      <c r="M455" s="281"/>
      <c r="N455" s="282">
        <v>939505.51</v>
      </c>
      <c r="EW455" s="223"/>
      <c r="EX455" s="232"/>
      <c r="EY455" s="232"/>
      <c r="EZ455" s="232"/>
      <c r="FD455" s="232"/>
      <c r="FE455" s="232"/>
      <c r="FF455" s="242" t="s">
        <v>258</v>
      </c>
      <c r="FG455" s="232"/>
    </row>
    <row r="456" spans="1:166" s="167" customFormat="1" ht="14.4" x14ac:dyDescent="0.3">
      <c r="A456" s="278"/>
      <c r="B456" s="234"/>
      <c r="C456" s="279" t="s">
        <v>259</v>
      </c>
      <c r="D456" s="279"/>
      <c r="E456" s="279"/>
      <c r="F456" s="279"/>
      <c r="G456" s="279"/>
      <c r="H456" s="279"/>
      <c r="I456" s="279"/>
      <c r="J456" s="279"/>
      <c r="K456" s="279"/>
      <c r="L456" s="283"/>
      <c r="M456" s="281"/>
      <c r="N456" s="284"/>
      <c r="EW456" s="223"/>
      <c r="EX456" s="232"/>
      <c r="EY456" s="232"/>
      <c r="EZ456" s="232"/>
      <c r="FD456" s="232"/>
      <c r="FE456" s="232"/>
      <c r="FF456" s="242" t="s">
        <v>259</v>
      </c>
      <c r="FG456" s="232"/>
    </row>
    <row r="457" spans="1:166" s="167" customFormat="1" ht="14.4" x14ac:dyDescent="0.3">
      <c r="A457" s="278"/>
      <c r="B457" s="234"/>
      <c r="C457" s="279" t="s">
        <v>263</v>
      </c>
      <c r="D457" s="279"/>
      <c r="E457" s="279"/>
      <c r="F457" s="279"/>
      <c r="G457" s="279"/>
      <c r="H457" s="279"/>
      <c r="I457" s="279"/>
      <c r="J457" s="279"/>
      <c r="K457" s="279"/>
      <c r="L457" s="280">
        <v>101458.48</v>
      </c>
      <c r="M457" s="281"/>
      <c r="N457" s="282">
        <v>939505.51</v>
      </c>
      <c r="EW457" s="223"/>
      <c r="EX457" s="232"/>
      <c r="EY457" s="232"/>
      <c r="EZ457" s="232"/>
      <c r="FD457" s="232"/>
      <c r="FE457" s="232"/>
      <c r="FF457" s="242" t="s">
        <v>263</v>
      </c>
      <c r="FG457" s="232"/>
    </row>
    <row r="458" spans="1:166" s="167" customFormat="1" ht="14.4" x14ac:dyDescent="0.3">
      <c r="A458" s="278"/>
      <c r="B458" s="234"/>
      <c r="C458" s="279" t="s">
        <v>268</v>
      </c>
      <c r="D458" s="279"/>
      <c r="E458" s="279"/>
      <c r="F458" s="279"/>
      <c r="G458" s="279"/>
      <c r="H458" s="279"/>
      <c r="I458" s="279"/>
      <c r="J458" s="279"/>
      <c r="K458" s="279"/>
      <c r="L458" s="280">
        <v>101458.48</v>
      </c>
      <c r="M458" s="281"/>
      <c r="N458" s="282">
        <v>939505.51</v>
      </c>
      <c r="EW458" s="223"/>
      <c r="EX458" s="232"/>
      <c r="EY458" s="232"/>
      <c r="EZ458" s="232"/>
      <c r="FD458" s="232"/>
      <c r="FE458" s="232"/>
      <c r="FF458" s="242" t="s">
        <v>268</v>
      </c>
      <c r="FG458" s="232"/>
    </row>
    <row r="459" spans="1:166" s="167" customFormat="1" ht="14.4" x14ac:dyDescent="0.3">
      <c r="A459" s="278"/>
      <c r="B459" s="234"/>
      <c r="C459" s="279" t="s">
        <v>259</v>
      </c>
      <c r="D459" s="279"/>
      <c r="E459" s="279"/>
      <c r="F459" s="279"/>
      <c r="G459" s="279"/>
      <c r="H459" s="279"/>
      <c r="I459" s="279"/>
      <c r="J459" s="279"/>
      <c r="K459" s="279"/>
      <c r="L459" s="283"/>
      <c r="M459" s="281"/>
      <c r="N459" s="284"/>
      <c r="EW459" s="223"/>
      <c r="EX459" s="232"/>
      <c r="EY459" s="232"/>
      <c r="EZ459" s="232"/>
      <c r="FD459" s="232"/>
      <c r="FE459" s="232"/>
      <c r="FF459" s="242" t="s">
        <v>259</v>
      </c>
      <c r="FG459" s="232"/>
    </row>
    <row r="460" spans="1:166" s="167" customFormat="1" ht="14.4" x14ac:dyDescent="0.3">
      <c r="A460" s="278"/>
      <c r="B460" s="234"/>
      <c r="C460" s="279" t="s">
        <v>282</v>
      </c>
      <c r="D460" s="279"/>
      <c r="E460" s="279"/>
      <c r="F460" s="279"/>
      <c r="G460" s="279"/>
      <c r="H460" s="279"/>
      <c r="I460" s="279"/>
      <c r="J460" s="279"/>
      <c r="K460" s="279"/>
      <c r="L460" s="280">
        <v>101458.48</v>
      </c>
      <c r="M460" s="281"/>
      <c r="N460" s="282">
        <v>939505.51</v>
      </c>
      <c r="EW460" s="223"/>
      <c r="EX460" s="232"/>
      <c r="EY460" s="232"/>
      <c r="EZ460" s="232"/>
      <c r="FD460" s="232"/>
      <c r="FE460" s="232"/>
      <c r="FF460" s="242" t="s">
        <v>282</v>
      </c>
      <c r="FG460" s="232"/>
    </row>
    <row r="461" spans="1:166" s="167" customFormat="1" ht="14.4" x14ac:dyDescent="0.3">
      <c r="A461" s="278"/>
      <c r="B461" s="234"/>
      <c r="C461" s="279" t="s">
        <v>433</v>
      </c>
      <c r="D461" s="279"/>
      <c r="E461" s="279"/>
      <c r="F461" s="279"/>
      <c r="G461" s="279"/>
      <c r="H461" s="279"/>
      <c r="I461" s="279"/>
      <c r="J461" s="279"/>
      <c r="K461" s="279"/>
      <c r="L461" s="280">
        <v>3729469.23</v>
      </c>
      <c r="M461" s="281"/>
      <c r="N461" s="282">
        <v>24838265.079999998</v>
      </c>
      <c r="EW461" s="223"/>
      <c r="EX461" s="232"/>
      <c r="EY461" s="232"/>
      <c r="EZ461" s="232"/>
      <c r="FD461" s="232"/>
      <c r="FE461" s="232"/>
      <c r="FF461" s="242" t="s">
        <v>433</v>
      </c>
      <c r="FG461" s="232"/>
    </row>
    <row r="462" spans="1:166" s="167" customFormat="1" ht="14.4" x14ac:dyDescent="0.3">
      <c r="A462" s="278"/>
      <c r="B462" s="273"/>
      <c r="C462" s="274" t="s">
        <v>434</v>
      </c>
      <c r="D462" s="274"/>
      <c r="E462" s="274"/>
      <c r="F462" s="274"/>
      <c r="G462" s="274"/>
      <c r="H462" s="274"/>
      <c r="I462" s="274"/>
      <c r="J462" s="274"/>
      <c r="K462" s="274"/>
      <c r="L462" s="287">
        <v>3830927.71</v>
      </c>
      <c r="M462" s="276"/>
      <c r="N462" s="277"/>
      <c r="EW462" s="223"/>
      <c r="EX462" s="232"/>
      <c r="EY462" s="232"/>
      <c r="EZ462" s="232"/>
      <c r="FD462" s="232"/>
      <c r="FE462" s="232"/>
      <c r="FG462" s="232" t="s">
        <v>434</v>
      </c>
    </row>
    <row r="463" spans="1:166" s="167" customFormat="1" ht="1.5" customHeight="1" x14ac:dyDescent="0.3">
      <c r="A463" s="298"/>
      <c r="B463" s="299"/>
      <c r="C463" s="299"/>
      <c r="D463" s="299"/>
      <c r="E463" s="299"/>
      <c r="F463" s="299"/>
      <c r="G463" s="299"/>
      <c r="H463" s="299"/>
      <c r="I463" s="299"/>
      <c r="J463" s="299"/>
      <c r="K463" s="299"/>
      <c r="L463" s="300"/>
      <c r="M463" s="300"/>
      <c r="N463" s="301"/>
    </row>
    <row r="464" spans="1:166" s="167" customFormat="1" ht="14.4" x14ac:dyDescent="0.3">
      <c r="A464" s="302"/>
      <c r="B464" s="273"/>
      <c r="C464" s="274" t="s">
        <v>435</v>
      </c>
      <c r="D464" s="274"/>
      <c r="E464" s="274"/>
      <c r="F464" s="274"/>
      <c r="G464" s="274"/>
      <c r="H464" s="274"/>
      <c r="I464" s="274"/>
      <c r="J464" s="274"/>
      <c r="K464" s="274"/>
      <c r="L464" s="275"/>
      <c r="M464" s="276"/>
      <c r="N464" s="277"/>
      <c r="FJ464" s="232" t="s">
        <v>435</v>
      </c>
    </row>
    <row r="465" spans="1:167" s="167" customFormat="1" ht="14.4" x14ac:dyDescent="0.3">
      <c r="A465" s="278"/>
      <c r="B465" s="234"/>
      <c r="C465" s="279" t="s">
        <v>258</v>
      </c>
      <c r="D465" s="279"/>
      <c r="E465" s="279"/>
      <c r="F465" s="279"/>
      <c r="G465" s="279"/>
      <c r="H465" s="279"/>
      <c r="I465" s="279"/>
      <c r="J465" s="279"/>
      <c r="K465" s="279"/>
      <c r="L465" s="280">
        <v>247309.65</v>
      </c>
      <c r="M465" s="281"/>
      <c r="N465" s="282">
        <v>4098503.47</v>
      </c>
      <c r="FJ465" s="232"/>
      <c r="FK465" s="242" t="s">
        <v>258</v>
      </c>
    </row>
    <row r="466" spans="1:167" s="167" customFormat="1" ht="14.4" x14ac:dyDescent="0.3">
      <c r="A466" s="278"/>
      <c r="B466" s="234"/>
      <c r="C466" s="279" t="s">
        <v>259</v>
      </c>
      <c r="D466" s="279"/>
      <c r="E466" s="279"/>
      <c r="F466" s="279"/>
      <c r="G466" s="279"/>
      <c r="H466" s="279"/>
      <c r="I466" s="279"/>
      <c r="J466" s="279"/>
      <c r="K466" s="279"/>
      <c r="L466" s="283"/>
      <c r="M466" s="281"/>
      <c r="N466" s="284"/>
      <c r="FJ466" s="232"/>
      <c r="FK466" s="242" t="s">
        <v>259</v>
      </c>
    </row>
    <row r="467" spans="1:167" s="167" customFormat="1" ht="14.4" x14ac:dyDescent="0.3">
      <c r="A467" s="278"/>
      <c r="B467" s="234"/>
      <c r="C467" s="279" t="s">
        <v>260</v>
      </c>
      <c r="D467" s="279"/>
      <c r="E467" s="279"/>
      <c r="F467" s="279"/>
      <c r="G467" s="279"/>
      <c r="H467" s="279"/>
      <c r="I467" s="279"/>
      <c r="J467" s="279"/>
      <c r="K467" s="279"/>
      <c r="L467" s="280">
        <v>54381.63</v>
      </c>
      <c r="M467" s="281"/>
      <c r="N467" s="282">
        <v>1969158.83</v>
      </c>
      <c r="FJ467" s="232"/>
      <c r="FK467" s="242" t="s">
        <v>260</v>
      </c>
    </row>
    <row r="468" spans="1:167" s="167" customFormat="1" ht="14.4" x14ac:dyDescent="0.3">
      <c r="A468" s="278"/>
      <c r="B468" s="234"/>
      <c r="C468" s="279" t="s">
        <v>261</v>
      </c>
      <c r="D468" s="279"/>
      <c r="E468" s="279"/>
      <c r="F468" s="279"/>
      <c r="G468" s="279"/>
      <c r="H468" s="279"/>
      <c r="I468" s="279"/>
      <c r="J468" s="279"/>
      <c r="K468" s="279"/>
      <c r="L468" s="280">
        <v>62255.519999999997</v>
      </c>
      <c r="M468" s="281"/>
      <c r="N468" s="282">
        <v>890876.47</v>
      </c>
      <c r="FJ468" s="232"/>
      <c r="FK468" s="242" t="s">
        <v>261</v>
      </c>
    </row>
    <row r="469" spans="1:167" s="167" customFormat="1" ht="14.4" x14ac:dyDescent="0.3">
      <c r="A469" s="278"/>
      <c r="B469" s="234"/>
      <c r="C469" s="279" t="s">
        <v>262</v>
      </c>
      <c r="D469" s="279"/>
      <c r="E469" s="279"/>
      <c r="F469" s="279"/>
      <c r="G469" s="279"/>
      <c r="H469" s="279"/>
      <c r="I469" s="279"/>
      <c r="J469" s="279"/>
      <c r="K469" s="279"/>
      <c r="L469" s="280">
        <v>6370.14</v>
      </c>
      <c r="M469" s="281"/>
      <c r="N469" s="282">
        <v>230662.76</v>
      </c>
      <c r="FJ469" s="232"/>
      <c r="FK469" s="242" t="s">
        <v>262</v>
      </c>
    </row>
    <row r="470" spans="1:167" s="167" customFormat="1" ht="14.4" x14ac:dyDescent="0.3">
      <c r="A470" s="278"/>
      <c r="B470" s="234"/>
      <c r="C470" s="279" t="s">
        <v>263</v>
      </c>
      <c r="D470" s="279"/>
      <c r="E470" s="279"/>
      <c r="F470" s="279"/>
      <c r="G470" s="279"/>
      <c r="H470" s="279"/>
      <c r="I470" s="279"/>
      <c r="J470" s="279"/>
      <c r="K470" s="279"/>
      <c r="L470" s="280">
        <v>130624.74</v>
      </c>
      <c r="M470" s="281"/>
      <c r="N470" s="282">
        <v>1237757.02</v>
      </c>
      <c r="FJ470" s="232"/>
      <c r="FK470" s="242" t="s">
        <v>263</v>
      </c>
    </row>
    <row r="471" spans="1:167" s="167" customFormat="1" ht="14.4" x14ac:dyDescent="0.3">
      <c r="A471" s="278"/>
      <c r="B471" s="234"/>
      <c r="C471" s="279" t="s">
        <v>264</v>
      </c>
      <c r="D471" s="279"/>
      <c r="E471" s="279"/>
      <c r="F471" s="279"/>
      <c r="G471" s="279"/>
      <c r="H471" s="279"/>
      <c r="I471" s="279"/>
      <c r="J471" s="279"/>
      <c r="K471" s="279"/>
      <c r="L471" s="283"/>
      <c r="M471" s="281"/>
      <c r="N471" s="284"/>
      <c r="FJ471" s="232"/>
      <c r="FK471" s="242" t="s">
        <v>264</v>
      </c>
    </row>
    <row r="472" spans="1:167" s="167" customFormat="1" ht="14.4" x14ac:dyDescent="0.3">
      <c r="A472" s="278"/>
      <c r="B472" s="234"/>
      <c r="C472" s="279" t="s">
        <v>265</v>
      </c>
      <c r="D472" s="279"/>
      <c r="E472" s="279"/>
      <c r="F472" s="279"/>
      <c r="G472" s="279"/>
      <c r="H472" s="279"/>
      <c r="I472" s="279"/>
      <c r="J472" s="279"/>
      <c r="K472" s="279"/>
      <c r="L472" s="280">
        <v>125494.63</v>
      </c>
      <c r="M472" s="281"/>
      <c r="N472" s="282">
        <v>1162080.26</v>
      </c>
      <c r="FJ472" s="232"/>
      <c r="FK472" s="242" t="s">
        <v>265</v>
      </c>
    </row>
    <row r="473" spans="1:167" s="167" customFormat="1" ht="14.4" x14ac:dyDescent="0.3">
      <c r="A473" s="278"/>
      <c r="B473" s="234"/>
      <c r="C473" s="279" t="s">
        <v>266</v>
      </c>
      <c r="D473" s="279"/>
      <c r="E473" s="279"/>
      <c r="F473" s="279"/>
      <c r="G473" s="279"/>
      <c r="H473" s="279"/>
      <c r="I473" s="279"/>
      <c r="J473" s="279"/>
      <c r="K473" s="279"/>
      <c r="L473" s="280">
        <v>5130.1099999999997</v>
      </c>
      <c r="M473" s="281"/>
      <c r="N473" s="282">
        <v>75676.759999999995</v>
      </c>
      <c r="FJ473" s="232"/>
      <c r="FK473" s="242" t="s">
        <v>266</v>
      </c>
    </row>
    <row r="474" spans="1:167" s="167" customFormat="1" ht="14.4" x14ac:dyDescent="0.3">
      <c r="A474" s="278"/>
      <c r="B474" s="234"/>
      <c r="C474" s="279" t="s">
        <v>267</v>
      </c>
      <c r="D474" s="279"/>
      <c r="E474" s="279"/>
      <c r="F474" s="279"/>
      <c r="G474" s="279"/>
      <c r="H474" s="279"/>
      <c r="I474" s="279"/>
      <c r="J474" s="279"/>
      <c r="K474" s="279"/>
      <c r="L474" s="285">
        <v>47.76</v>
      </c>
      <c r="M474" s="281"/>
      <c r="N474" s="286">
        <v>711.15</v>
      </c>
      <c r="FJ474" s="232"/>
      <c r="FK474" s="242" t="s">
        <v>267</v>
      </c>
    </row>
    <row r="475" spans="1:167" s="167" customFormat="1" ht="14.4" x14ac:dyDescent="0.3">
      <c r="A475" s="278"/>
      <c r="B475" s="234"/>
      <c r="C475" s="279" t="s">
        <v>268</v>
      </c>
      <c r="D475" s="279"/>
      <c r="E475" s="279"/>
      <c r="F475" s="279"/>
      <c r="G475" s="279"/>
      <c r="H475" s="279"/>
      <c r="I475" s="279"/>
      <c r="J475" s="279"/>
      <c r="K475" s="279"/>
      <c r="L475" s="280">
        <v>194048.63</v>
      </c>
      <c r="M475" s="281"/>
      <c r="N475" s="282">
        <v>3646318.5</v>
      </c>
      <c r="FJ475" s="232"/>
      <c r="FK475" s="242" t="s">
        <v>268</v>
      </c>
    </row>
    <row r="476" spans="1:167" s="167" customFormat="1" ht="14.4" x14ac:dyDescent="0.3">
      <c r="A476" s="278"/>
      <c r="B476" s="234"/>
      <c r="C476" s="279" t="s">
        <v>269</v>
      </c>
      <c r="D476" s="279"/>
      <c r="E476" s="279"/>
      <c r="F476" s="279"/>
      <c r="G476" s="279"/>
      <c r="H476" s="279"/>
      <c r="I476" s="279"/>
      <c r="J476" s="279"/>
      <c r="K476" s="279"/>
      <c r="L476" s="280">
        <v>188870.76</v>
      </c>
      <c r="M476" s="281"/>
      <c r="N476" s="282">
        <v>3569930.59</v>
      </c>
      <c r="FJ476" s="232"/>
      <c r="FK476" s="242" t="s">
        <v>269</v>
      </c>
    </row>
    <row r="477" spans="1:167" s="167" customFormat="1" ht="14.4" x14ac:dyDescent="0.3">
      <c r="A477" s="278"/>
      <c r="B477" s="234"/>
      <c r="C477" s="279" t="s">
        <v>270</v>
      </c>
      <c r="D477" s="279"/>
      <c r="E477" s="279"/>
      <c r="F477" s="279"/>
      <c r="G477" s="279"/>
      <c r="H477" s="279"/>
      <c r="I477" s="279"/>
      <c r="J477" s="279"/>
      <c r="K477" s="279"/>
      <c r="L477" s="283"/>
      <c r="M477" s="281"/>
      <c r="N477" s="284"/>
      <c r="FJ477" s="232"/>
      <c r="FK477" s="242" t="s">
        <v>270</v>
      </c>
    </row>
    <row r="478" spans="1:167" s="167" customFormat="1" ht="14.4" x14ac:dyDescent="0.3">
      <c r="A478" s="278"/>
      <c r="B478" s="234"/>
      <c r="C478" s="279" t="s">
        <v>271</v>
      </c>
      <c r="D478" s="279"/>
      <c r="E478" s="279"/>
      <c r="F478" s="279"/>
      <c r="G478" s="279"/>
      <c r="H478" s="279"/>
      <c r="I478" s="279"/>
      <c r="J478" s="279"/>
      <c r="K478" s="279"/>
      <c r="L478" s="280">
        <v>22850.26</v>
      </c>
      <c r="M478" s="281"/>
      <c r="N478" s="282">
        <v>827407.92</v>
      </c>
      <c r="FJ478" s="232"/>
      <c r="FK478" s="242" t="s">
        <v>271</v>
      </c>
    </row>
    <row r="479" spans="1:167" s="167" customFormat="1" ht="14.4" x14ac:dyDescent="0.3">
      <c r="A479" s="278"/>
      <c r="B479" s="234"/>
      <c r="C479" s="279" t="s">
        <v>272</v>
      </c>
      <c r="D479" s="279"/>
      <c r="E479" s="279"/>
      <c r="F479" s="279"/>
      <c r="G479" s="279"/>
      <c r="H479" s="279"/>
      <c r="I479" s="279"/>
      <c r="J479" s="279"/>
      <c r="K479" s="279"/>
      <c r="L479" s="280">
        <v>13578.89</v>
      </c>
      <c r="M479" s="281"/>
      <c r="N479" s="282">
        <v>194313.92</v>
      </c>
      <c r="FJ479" s="232"/>
      <c r="FK479" s="242" t="s">
        <v>272</v>
      </c>
    </row>
    <row r="480" spans="1:167" s="167" customFormat="1" ht="14.4" x14ac:dyDescent="0.3">
      <c r="A480" s="278"/>
      <c r="B480" s="234"/>
      <c r="C480" s="279" t="s">
        <v>273</v>
      </c>
      <c r="D480" s="279"/>
      <c r="E480" s="279"/>
      <c r="F480" s="279"/>
      <c r="G480" s="279"/>
      <c r="H480" s="279"/>
      <c r="I480" s="279"/>
      <c r="J480" s="279"/>
      <c r="K480" s="279"/>
      <c r="L480" s="280">
        <v>1003.92</v>
      </c>
      <c r="M480" s="281"/>
      <c r="N480" s="282">
        <v>36351.94</v>
      </c>
      <c r="FJ480" s="232"/>
      <c r="FK480" s="242" t="s">
        <v>273</v>
      </c>
    </row>
    <row r="481" spans="1:167" s="167" customFormat="1" ht="14.4" x14ac:dyDescent="0.3">
      <c r="A481" s="278"/>
      <c r="B481" s="234"/>
      <c r="C481" s="279" t="s">
        <v>436</v>
      </c>
      <c r="D481" s="279"/>
      <c r="E481" s="279"/>
      <c r="F481" s="279"/>
      <c r="G481" s="279"/>
      <c r="H481" s="279"/>
      <c r="I481" s="279"/>
      <c r="J481" s="279"/>
      <c r="K481" s="279"/>
      <c r="L481" s="280">
        <v>110267.23</v>
      </c>
      <c r="M481" s="281"/>
      <c r="N481" s="282">
        <v>1021074.54</v>
      </c>
      <c r="FJ481" s="232"/>
      <c r="FK481" s="242" t="s">
        <v>436</v>
      </c>
    </row>
    <row r="482" spans="1:167" s="167" customFormat="1" ht="14.4" x14ac:dyDescent="0.3">
      <c r="A482" s="278"/>
      <c r="B482" s="234"/>
      <c r="C482" s="279" t="s">
        <v>274</v>
      </c>
      <c r="D482" s="279"/>
      <c r="E482" s="279"/>
      <c r="F482" s="279"/>
      <c r="G482" s="279"/>
      <c r="H482" s="279"/>
      <c r="I482" s="279"/>
      <c r="J482" s="279"/>
      <c r="K482" s="279"/>
      <c r="L482" s="280">
        <v>25864.03</v>
      </c>
      <c r="M482" s="281"/>
      <c r="N482" s="282">
        <v>936536.33</v>
      </c>
      <c r="FJ482" s="232"/>
      <c r="FK482" s="242" t="s">
        <v>274</v>
      </c>
    </row>
    <row r="483" spans="1:167" s="167" customFormat="1" ht="14.4" x14ac:dyDescent="0.3">
      <c r="A483" s="278"/>
      <c r="B483" s="234"/>
      <c r="C483" s="279" t="s">
        <v>275</v>
      </c>
      <c r="D483" s="279"/>
      <c r="E483" s="279"/>
      <c r="F483" s="279"/>
      <c r="G483" s="279"/>
      <c r="H483" s="279"/>
      <c r="I483" s="279"/>
      <c r="J483" s="279"/>
      <c r="K483" s="279"/>
      <c r="L483" s="280">
        <v>16310.35</v>
      </c>
      <c r="M483" s="281"/>
      <c r="N483" s="282">
        <v>590597.88</v>
      </c>
      <c r="FJ483" s="232"/>
      <c r="FK483" s="242" t="s">
        <v>275</v>
      </c>
    </row>
    <row r="484" spans="1:167" s="167" customFormat="1" ht="14.4" x14ac:dyDescent="0.3">
      <c r="A484" s="278"/>
      <c r="B484" s="234"/>
      <c r="C484" s="279" t="s">
        <v>276</v>
      </c>
      <c r="D484" s="279"/>
      <c r="E484" s="279"/>
      <c r="F484" s="279"/>
      <c r="G484" s="279"/>
      <c r="H484" s="279"/>
      <c r="I484" s="279"/>
      <c r="J484" s="279"/>
      <c r="K484" s="279"/>
      <c r="L484" s="285">
        <v>47.76</v>
      </c>
      <c r="M484" s="281"/>
      <c r="N484" s="286">
        <v>711.15</v>
      </c>
      <c r="FJ484" s="232"/>
      <c r="FK484" s="242" t="s">
        <v>276</v>
      </c>
    </row>
    <row r="485" spans="1:167" s="167" customFormat="1" ht="14.4" x14ac:dyDescent="0.3">
      <c r="A485" s="278"/>
      <c r="B485" s="234"/>
      <c r="C485" s="279" t="s">
        <v>277</v>
      </c>
      <c r="D485" s="279"/>
      <c r="E485" s="279"/>
      <c r="F485" s="279"/>
      <c r="G485" s="279"/>
      <c r="H485" s="279"/>
      <c r="I485" s="279"/>
      <c r="J485" s="279"/>
      <c r="K485" s="279"/>
      <c r="L485" s="280">
        <v>5130.1099999999997</v>
      </c>
      <c r="M485" s="281"/>
      <c r="N485" s="282">
        <v>75676.759999999995</v>
      </c>
      <c r="FJ485" s="232"/>
      <c r="FK485" s="242" t="s">
        <v>277</v>
      </c>
    </row>
    <row r="486" spans="1:167" s="167" customFormat="1" ht="14.4" x14ac:dyDescent="0.3">
      <c r="A486" s="278"/>
      <c r="B486" s="234"/>
      <c r="C486" s="279" t="s">
        <v>278</v>
      </c>
      <c r="D486" s="279"/>
      <c r="E486" s="279"/>
      <c r="F486" s="279"/>
      <c r="G486" s="279"/>
      <c r="H486" s="279"/>
      <c r="I486" s="279"/>
      <c r="J486" s="279"/>
      <c r="K486" s="279"/>
      <c r="L486" s="280">
        <v>148832.72</v>
      </c>
      <c r="M486" s="281"/>
      <c r="N486" s="282">
        <v>3912835.85</v>
      </c>
      <c r="FJ486" s="232"/>
      <c r="FK486" s="242" t="s">
        <v>278</v>
      </c>
    </row>
    <row r="487" spans="1:167" s="167" customFormat="1" ht="14.4" x14ac:dyDescent="0.3">
      <c r="A487" s="278"/>
      <c r="B487" s="234"/>
      <c r="C487" s="279" t="s">
        <v>259</v>
      </c>
      <c r="D487" s="279"/>
      <c r="E487" s="279"/>
      <c r="F487" s="279"/>
      <c r="G487" s="279"/>
      <c r="H487" s="279"/>
      <c r="I487" s="279"/>
      <c r="J487" s="279"/>
      <c r="K487" s="279"/>
      <c r="L487" s="283"/>
      <c r="M487" s="281"/>
      <c r="N487" s="284"/>
      <c r="FJ487" s="232"/>
      <c r="FK487" s="242" t="s">
        <v>259</v>
      </c>
    </row>
    <row r="488" spans="1:167" s="167" customFormat="1" ht="14.4" x14ac:dyDescent="0.3">
      <c r="A488" s="278"/>
      <c r="B488" s="234"/>
      <c r="C488" s="279" t="s">
        <v>279</v>
      </c>
      <c r="D488" s="279"/>
      <c r="E488" s="279"/>
      <c r="F488" s="279"/>
      <c r="G488" s="279"/>
      <c r="H488" s="279"/>
      <c r="I488" s="279"/>
      <c r="J488" s="279"/>
      <c r="K488" s="279"/>
      <c r="L488" s="280">
        <v>31531.37</v>
      </c>
      <c r="M488" s="281"/>
      <c r="N488" s="282">
        <v>1141750.9099999999</v>
      </c>
      <c r="FJ488" s="232"/>
      <c r="FK488" s="242" t="s">
        <v>279</v>
      </c>
    </row>
    <row r="489" spans="1:167" s="167" customFormat="1" ht="14.4" x14ac:dyDescent="0.3">
      <c r="A489" s="278"/>
      <c r="B489" s="234"/>
      <c r="C489" s="279" t="s">
        <v>280</v>
      </c>
      <c r="D489" s="279"/>
      <c r="E489" s="279"/>
      <c r="F489" s="279"/>
      <c r="G489" s="279"/>
      <c r="H489" s="279"/>
      <c r="I489" s="279"/>
      <c r="J489" s="279"/>
      <c r="K489" s="279"/>
      <c r="L489" s="280">
        <v>48676.63</v>
      </c>
      <c r="M489" s="281"/>
      <c r="N489" s="282">
        <v>696562.55</v>
      </c>
      <c r="FJ489" s="232"/>
      <c r="FK489" s="242" t="s">
        <v>280</v>
      </c>
    </row>
    <row r="490" spans="1:167" s="167" customFormat="1" ht="14.4" x14ac:dyDescent="0.3">
      <c r="A490" s="278"/>
      <c r="B490" s="234"/>
      <c r="C490" s="279" t="s">
        <v>281</v>
      </c>
      <c r="D490" s="279"/>
      <c r="E490" s="279"/>
      <c r="F490" s="279"/>
      <c r="G490" s="279"/>
      <c r="H490" s="279"/>
      <c r="I490" s="279"/>
      <c r="J490" s="279"/>
      <c r="K490" s="279"/>
      <c r="L490" s="280">
        <v>5366.22</v>
      </c>
      <c r="M490" s="281"/>
      <c r="N490" s="282">
        <v>194310.82</v>
      </c>
      <c r="FJ490" s="232"/>
      <c r="FK490" s="242" t="s">
        <v>281</v>
      </c>
    </row>
    <row r="491" spans="1:167" s="167" customFormat="1" ht="14.4" x14ac:dyDescent="0.3">
      <c r="A491" s="278"/>
      <c r="B491" s="234"/>
      <c r="C491" s="279" t="s">
        <v>282</v>
      </c>
      <c r="D491" s="279"/>
      <c r="E491" s="279"/>
      <c r="F491" s="279"/>
      <c r="G491" s="279"/>
      <c r="H491" s="279"/>
      <c r="I491" s="279"/>
      <c r="J491" s="279"/>
      <c r="K491" s="279"/>
      <c r="L491" s="280">
        <v>15227.4</v>
      </c>
      <c r="M491" s="281"/>
      <c r="N491" s="282">
        <v>141005.72</v>
      </c>
      <c r="FJ491" s="232"/>
      <c r="FK491" s="242" t="s">
        <v>282</v>
      </c>
    </row>
    <row r="492" spans="1:167" s="167" customFormat="1" ht="14.4" x14ac:dyDescent="0.3">
      <c r="A492" s="278"/>
      <c r="B492" s="234"/>
      <c r="C492" s="279" t="s">
        <v>283</v>
      </c>
      <c r="D492" s="279"/>
      <c r="E492" s="279"/>
      <c r="F492" s="279"/>
      <c r="G492" s="279"/>
      <c r="H492" s="279"/>
      <c r="I492" s="279"/>
      <c r="J492" s="279"/>
      <c r="K492" s="279"/>
      <c r="L492" s="280">
        <v>35138.51</v>
      </c>
      <c r="M492" s="281"/>
      <c r="N492" s="282">
        <v>1272365.8</v>
      </c>
      <c r="FJ492" s="232"/>
      <c r="FK492" s="242" t="s">
        <v>283</v>
      </c>
    </row>
    <row r="493" spans="1:167" s="167" customFormat="1" ht="14.4" x14ac:dyDescent="0.3">
      <c r="A493" s="278"/>
      <c r="B493" s="234"/>
      <c r="C493" s="279" t="s">
        <v>284</v>
      </c>
      <c r="D493" s="279"/>
      <c r="E493" s="279"/>
      <c r="F493" s="279"/>
      <c r="G493" s="279"/>
      <c r="H493" s="279"/>
      <c r="I493" s="279"/>
      <c r="J493" s="279"/>
      <c r="K493" s="279"/>
      <c r="L493" s="280">
        <v>18258.810000000001</v>
      </c>
      <c r="M493" s="281"/>
      <c r="N493" s="282">
        <v>661150.87</v>
      </c>
      <c r="FJ493" s="232"/>
      <c r="FK493" s="242" t="s">
        <v>284</v>
      </c>
    </row>
    <row r="494" spans="1:167" s="167" customFormat="1" ht="14.4" x14ac:dyDescent="0.3">
      <c r="A494" s="278"/>
      <c r="B494" s="234"/>
      <c r="C494" s="279" t="s">
        <v>433</v>
      </c>
      <c r="D494" s="279"/>
      <c r="E494" s="279"/>
      <c r="F494" s="279"/>
      <c r="G494" s="279"/>
      <c r="H494" s="279"/>
      <c r="I494" s="279"/>
      <c r="J494" s="279"/>
      <c r="K494" s="279"/>
      <c r="L494" s="280">
        <v>3729469.23</v>
      </c>
      <c r="M494" s="281"/>
      <c r="N494" s="282">
        <v>24838265.079999998</v>
      </c>
      <c r="FJ494" s="232"/>
      <c r="FK494" s="242" t="s">
        <v>433</v>
      </c>
    </row>
    <row r="495" spans="1:167" s="167" customFormat="1" ht="14.4" x14ac:dyDescent="0.3">
      <c r="A495" s="278"/>
      <c r="B495" s="234"/>
      <c r="C495" s="279" t="s">
        <v>285</v>
      </c>
      <c r="D495" s="279"/>
      <c r="E495" s="279"/>
      <c r="F495" s="279"/>
      <c r="G495" s="279"/>
      <c r="H495" s="279"/>
      <c r="I495" s="279"/>
      <c r="J495" s="279"/>
      <c r="K495" s="279"/>
      <c r="L495" s="280">
        <v>60751.77</v>
      </c>
      <c r="M495" s="281"/>
      <c r="N495" s="282">
        <v>2199821.59</v>
      </c>
      <c r="FJ495" s="232"/>
      <c r="FK495" s="242" t="s">
        <v>285</v>
      </c>
    </row>
    <row r="496" spans="1:167" s="167" customFormat="1" ht="14.4" x14ac:dyDescent="0.3">
      <c r="A496" s="278"/>
      <c r="B496" s="234"/>
      <c r="C496" s="279" t="s">
        <v>286</v>
      </c>
      <c r="D496" s="279"/>
      <c r="E496" s="279"/>
      <c r="F496" s="279"/>
      <c r="G496" s="279"/>
      <c r="H496" s="279"/>
      <c r="I496" s="279"/>
      <c r="J496" s="279"/>
      <c r="K496" s="279"/>
      <c r="L496" s="280">
        <v>61002.54</v>
      </c>
      <c r="M496" s="281"/>
      <c r="N496" s="282">
        <v>2208902.13</v>
      </c>
      <c r="FJ496" s="232"/>
      <c r="FK496" s="242" t="s">
        <v>286</v>
      </c>
    </row>
    <row r="497" spans="1:231" s="167" customFormat="1" ht="14.4" x14ac:dyDescent="0.3">
      <c r="A497" s="278"/>
      <c r="B497" s="234"/>
      <c r="C497" s="279" t="s">
        <v>287</v>
      </c>
      <c r="D497" s="279"/>
      <c r="E497" s="279"/>
      <c r="F497" s="279"/>
      <c r="G497" s="279"/>
      <c r="H497" s="279"/>
      <c r="I497" s="279"/>
      <c r="J497" s="279"/>
      <c r="K497" s="279"/>
      <c r="L497" s="280">
        <v>34569.160000000003</v>
      </c>
      <c r="M497" s="281"/>
      <c r="N497" s="282">
        <v>1251748.75</v>
      </c>
      <c r="FJ497" s="232"/>
      <c r="FK497" s="242" t="s">
        <v>287</v>
      </c>
    </row>
    <row r="498" spans="1:231" s="167" customFormat="1" ht="14.4" x14ac:dyDescent="0.3">
      <c r="A498" s="278"/>
      <c r="B498" s="273"/>
      <c r="C498" s="274" t="s">
        <v>437</v>
      </c>
      <c r="D498" s="274"/>
      <c r="E498" s="274"/>
      <c r="F498" s="274"/>
      <c r="G498" s="274"/>
      <c r="H498" s="274"/>
      <c r="I498" s="274"/>
      <c r="J498" s="274"/>
      <c r="K498" s="274"/>
      <c r="L498" s="287">
        <v>4072350.58</v>
      </c>
      <c r="M498" s="276"/>
      <c r="N498" s="303">
        <v>32397419.43</v>
      </c>
      <c r="FJ498" s="232"/>
      <c r="FL498" s="232" t="s">
        <v>437</v>
      </c>
    </row>
    <row r="499" spans="1:231" s="167" customFormat="1" ht="14.4" x14ac:dyDescent="0.3">
      <c r="A499" s="278"/>
      <c r="B499" s="234"/>
      <c r="C499" s="279" t="s">
        <v>289</v>
      </c>
      <c r="D499" s="279"/>
      <c r="E499" s="279"/>
      <c r="F499" s="279"/>
      <c r="G499" s="279"/>
      <c r="H499" s="279"/>
      <c r="I499" s="279"/>
      <c r="J499" s="279"/>
      <c r="K499" s="279"/>
      <c r="L499" s="283"/>
      <c r="M499" s="281"/>
      <c r="N499" s="284"/>
      <c r="FJ499" s="232"/>
      <c r="FK499" s="242" t="s">
        <v>289</v>
      </c>
      <c r="FL499" s="232"/>
    </row>
    <row r="500" spans="1:231" s="167" customFormat="1" ht="14.4" x14ac:dyDescent="0.3">
      <c r="A500" s="278"/>
      <c r="B500" s="234"/>
      <c r="C500" s="279" t="s">
        <v>290</v>
      </c>
      <c r="D500" s="279"/>
      <c r="E500" s="279"/>
      <c r="F500" s="279"/>
      <c r="G500" s="279"/>
      <c r="H500" s="279"/>
      <c r="I500" s="236" t="s">
        <v>438</v>
      </c>
      <c r="J500" s="288"/>
      <c r="K500" s="288"/>
      <c r="L500" s="283"/>
      <c r="M500" s="281"/>
      <c r="N500" s="284"/>
      <c r="FJ500" s="232"/>
      <c r="FL500" s="232"/>
      <c r="FM500" s="242" t="s">
        <v>290</v>
      </c>
    </row>
    <row r="501" spans="1:231" s="167" customFormat="1" ht="14.4" x14ac:dyDescent="0.3">
      <c r="A501" s="278"/>
      <c r="B501" s="234"/>
      <c r="C501" s="279" t="s">
        <v>292</v>
      </c>
      <c r="D501" s="279"/>
      <c r="E501" s="279"/>
      <c r="F501" s="279"/>
      <c r="G501" s="279"/>
      <c r="H501" s="279"/>
      <c r="I501" s="236" t="s">
        <v>439</v>
      </c>
      <c r="J501" s="288"/>
      <c r="K501" s="288"/>
      <c r="L501" s="283"/>
      <c r="M501" s="281"/>
      <c r="N501" s="284"/>
      <c r="FJ501" s="232"/>
      <c r="FL501" s="232"/>
      <c r="FM501" s="242" t="s">
        <v>292</v>
      </c>
    </row>
    <row r="502" spans="1:231" s="167" customFormat="1" ht="1.5" customHeight="1" x14ac:dyDescent="0.3">
      <c r="A502" s="298"/>
      <c r="B502" s="271"/>
      <c r="C502" s="269"/>
      <c r="D502" s="269"/>
      <c r="E502" s="269"/>
      <c r="F502" s="269"/>
      <c r="G502" s="269"/>
      <c r="H502" s="269"/>
      <c r="I502" s="269"/>
      <c r="J502" s="269"/>
      <c r="K502" s="269"/>
      <c r="L502" s="304"/>
      <c r="M502" s="305"/>
      <c r="N502" s="306"/>
    </row>
    <row r="503" spans="1:231" s="167" customFormat="1" ht="26.25" customHeight="1" x14ac:dyDescent="0.3"/>
    <row r="504" spans="1:231" s="171" customFormat="1" ht="14.4" x14ac:dyDescent="0.3">
      <c r="A504" s="169"/>
      <c r="B504" s="283" t="s">
        <v>440</v>
      </c>
      <c r="C504" s="307"/>
      <c r="D504" s="307"/>
      <c r="E504" s="307"/>
      <c r="F504" s="307"/>
      <c r="G504" s="307"/>
      <c r="H504" s="308"/>
      <c r="I504" s="308"/>
      <c r="J504" s="308"/>
      <c r="K504" s="308"/>
      <c r="L504" s="308"/>
      <c r="M504" s="167"/>
      <c r="N504" s="167"/>
      <c r="O504" s="167"/>
      <c r="P504" s="167"/>
      <c r="Q504" s="167"/>
      <c r="R504" s="167"/>
      <c r="S504" s="167"/>
      <c r="T504" s="167"/>
      <c r="U504" s="167"/>
      <c r="V504" s="175"/>
      <c r="W504" s="175"/>
      <c r="X504" s="175"/>
      <c r="Y504" s="175"/>
      <c r="Z504" s="175"/>
      <c r="AA504" s="175"/>
      <c r="AB504" s="175"/>
      <c r="AC504" s="175"/>
      <c r="AD504" s="175"/>
      <c r="AE504" s="175"/>
      <c r="AF504" s="175"/>
      <c r="AG504" s="175"/>
      <c r="AH504" s="175"/>
      <c r="AI504" s="175"/>
      <c r="AJ504" s="175"/>
      <c r="AK504" s="175"/>
      <c r="AL504" s="175"/>
      <c r="AM504" s="175"/>
      <c r="AN504" s="175"/>
      <c r="AO504" s="175"/>
      <c r="AP504" s="175"/>
      <c r="AQ504" s="175"/>
      <c r="AR504" s="175"/>
      <c r="AS504" s="175"/>
      <c r="AT504" s="175"/>
      <c r="AU504" s="175"/>
      <c r="AV504" s="175"/>
      <c r="AW504" s="175"/>
      <c r="AX504" s="175"/>
      <c r="AY504" s="175"/>
      <c r="AZ504" s="175"/>
      <c r="BA504" s="175"/>
      <c r="BB504" s="175"/>
      <c r="BC504" s="175"/>
      <c r="BD504" s="175"/>
      <c r="BE504" s="175"/>
      <c r="BF504" s="175"/>
      <c r="BG504" s="175"/>
      <c r="BH504" s="175"/>
      <c r="BI504" s="175"/>
      <c r="BJ504" s="175"/>
      <c r="BK504" s="175"/>
      <c r="BL504" s="175"/>
      <c r="BM504" s="175"/>
      <c r="BN504" s="175"/>
      <c r="BO504" s="175"/>
      <c r="BP504" s="175"/>
      <c r="BQ504" s="175"/>
      <c r="BR504" s="175"/>
      <c r="BS504" s="175"/>
      <c r="BT504" s="175"/>
      <c r="BU504" s="175"/>
      <c r="BV504" s="175"/>
      <c r="BW504" s="175"/>
      <c r="BX504" s="175"/>
      <c r="BY504" s="175"/>
      <c r="BZ504" s="175"/>
      <c r="CA504" s="175"/>
      <c r="CB504" s="175"/>
      <c r="CC504" s="175"/>
      <c r="CD504" s="175"/>
      <c r="CE504" s="175"/>
      <c r="CF504" s="175"/>
      <c r="CG504" s="175"/>
      <c r="CH504" s="175"/>
      <c r="CI504" s="175"/>
      <c r="CJ504" s="175"/>
      <c r="CK504" s="175"/>
      <c r="CL504" s="175"/>
      <c r="CM504" s="175"/>
      <c r="CN504" s="175"/>
      <c r="CO504" s="175"/>
      <c r="CP504" s="175"/>
      <c r="CQ504" s="175"/>
      <c r="CR504" s="175"/>
      <c r="CS504" s="175"/>
      <c r="CT504" s="175"/>
      <c r="CU504" s="175"/>
      <c r="CV504" s="175"/>
      <c r="CW504" s="175"/>
      <c r="CX504" s="175"/>
      <c r="CY504" s="175"/>
      <c r="CZ504" s="175"/>
      <c r="DA504" s="175"/>
      <c r="DB504" s="175"/>
      <c r="DC504" s="175"/>
      <c r="DD504" s="175"/>
      <c r="DE504" s="175"/>
      <c r="DF504" s="175"/>
      <c r="DG504" s="175"/>
      <c r="DH504" s="175"/>
      <c r="DI504" s="175"/>
      <c r="DJ504" s="175"/>
      <c r="DK504" s="175"/>
      <c r="DL504" s="175"/>
      <c r="DM504" s="175"/>
      <c r="DN504" s="175"/>
      <c r="DO504" s="175"/>
      <c r="DP504" s="175"/>
      <c r="DQ504" s="175"/>
      <c r="DR504" s="175"/>
      <c r="DS504" s="175"/>
      <c r="DT504" s="175"/>
      <c r="DU504" s="175"/>
      <c r="DV504" s="175"/>
      <c r="DW504" s="175"/>
      <c r="DX504" s="175"/>
      <c r="DY504" s="175"/>
      <c r="DZ504" s="175"/>
      <c r="EA504" s="175"/>
      <c r="EB504" s="175"/>
      <c r="EC504" s="175"/>
      <c r="ED504" s="175"/>
      <c r="EE504" s="175"/>
      <c r="EF504" s="175"/>
      <c r="EG504" s="175"/>
      <c r="EH504" s="175"/>
      <c r="EI504" s="175"/>
      <c r="EJ504" s="175"/>
      <c r="EK504" s="175"/>
      <c r="EL504" s="175"/>
      <c r="EM504" s="175"/>
      <c r="EN504" s="175"/>
      <c r="EO504" s="175"/>
      <c r="EP504" s="175"/>
      <c r="EQ504" s="175"/>
      <c r="ER504" s="175"/>
      <c r="ES504" s="175"/>
      <c r="ET504" s="175"/>
      <c r="EU504" s="175"/>
      <c r="EV504" s="175"/>
      <c r="EW504" s="175"/>
      <c r="EX504" s="175"/>
      <c r="EY504" s="175"/>
      <c r="EZ504" s="175"/>
      <c r="FA504" s="175"/>
      <c r="FB504" s="175"/>
      <c r="FC504" s="175"/>
      <c r="FD504" s="175"/>
      <c r="FE504" s="175"/>
      <c r="FF504" s="175"/>
      <c r="FG504" s="175"/>
      <c r="FH504" s="175"/>
      <c r="FI504" s="175"/>
      <c r="FJ504" s="175"/>
      <c r="FK504" s="175"/>
      <c r="FL504" s="175"/>
      <c r="FM504" s="175"/>
      <c r="FN504" s="175" t="s">
        <v>153</v>
      </c>
      <c r="FO504" s="175" t="s">
        <v>153</v>
      </c>
      <c r="FP504" s="175" t="s">
        <v>153</v>
      </c>
      <c r="FQ504" s="175" t="s">
        <v>153</v>
      </c>
      <c r="FR504" s="175" t="s">
        <v>153</v>
      </c>
      <c r="FS504" s="175" t="s">
        <v>153</v>
      </c>
      <c r="FT504" s="175" t="s">
        <v>153</v>
      </c>
      <c r="FU504" s="175" t="s">
        <v>153</v>
      </c>
      <c r="FV504" s="175" t="s">
        <v>153</v>
      </c>
      <c r="FW504" s="175" t="s">
        <v>153</v>
      </c>
      <c r="FX504" s="175"/>
      <c r="FY504" s="175"/>
      <c r="FZ504" s="175"/>
      <c r="GA504" s="175"/>
      <c r="GB504" s="175"/>
      <c r="GC504" s="175"/>
      <c r="GD504" s="175"/>
      <c r="GE504" s="175"/>
      <c r="GF504" s="175"/>
      <c r="GG504" s="175"/>
      <c r="GH504" s="175"/>
      <c r="GI504" s="175"/>
      <c r="GJ504" s="175"/>
      <c r="GK504" s="175"/>
      <c r="GL504" s="175"/>
      <c r="GM504" s="175"/>
      <c r="GN504" s="175"/>
      <c r="GO504" s="175"/>
      <c r="GP504" s="175"/>
      <c r="GQ504" s="175"/>
      <c r="GR504" s="175"/>
      <c r="GS504" s="175"/>
      <c r="GT504" s="175"/>
      <c r="GU504" s="175"/>
      <c r="GV504" s="175"/>
      <c r="GW504" s="175"/>
      <c r="GX504" s="175"/>
      <c r="GY504" s="175"/>
      <c r="GZ504" s="175"/>
      <c r="HA504" s="175"/>
      <c r="HB504" s="175"/>
      <c r="HC504" s="175"/>
      <c r="HD504" s="175"/>
      <c r="HE504" s="175"/>
      <c r="HF504" s="175"/>
      <c r="HG504" s="175"/>
      <c r="HH504" s="175"/>
      <c r="HI504" s="175"/>
      <c r="HJ504" s="175"/>
      <c r="HK504" s="175"/>
      <c r="HL504" s="175"/>
      <c r="HM504" s="175"/>
      <c r="HN504" s="175"/>
      <c r="HO504" s="175"/>
      <c r="HP504" s="175"/>
      <c r="HQ504" s="175"/>
      <c r="HR504" s="175"/>
      <c r="HS504" s="175"/>
      <c r="HT504" s="175"/>
      <c r="HU504" s="175"/>
      <c r="HV504" s="175"/>
      <c r="HW504" s="175"/>
    </row>
    <row r="505" spans="1:231" s="310" customFormat="1" ht="16.5" customHeight="1" x14ac:dyDescent="0.3">
      <c r="A505" s="173"/>
      <c r="B505" s="283"/>
      <c r="C505" s="309" t="s">
        <v>441</v>
      </c>
      <c r="D505" s="309"/>
      <c r="E505" s="309"/>
      <c r="F505" s="309"/>
      <c r="G505" s="309"/>
      <c r="H505" s="309"/>
      <c r="I505" s="309"/>
      <c r="J505" s="309"/>
      <c r="K505" s="309"/>
      <c r="L505" s="309"/>
      <c r="V505" s="311"/>
      <c r="W505" s="311"/>
      <c r="X505" s="311"/>
      <c r="Y505" s="311"/>
      <c r="Z505" s="311"/>
      <c r="AA505" s="311"/>
      <c r="AB505" s="311"/>
      <c r="AC505" s="311"/>
      <c r="AD505" s="311"/>
      <c r="AE505" s="311"/>
      <c r="AF505" s="311"/>
      <c r="AG505" s="311"/>
      <c r="AH505" s="311"/>
      <c r="AI505" s="311"/>
      <c r="AJ505" s="311"/>
      <c r="AK505" s="311"/>
      <c r="AL505" s="311"/>
      <c r="AM505" s="311"/>
      <c r="AN505" s="311"/>
      <c r="AO505" s="311"/>
      <c r="AP505" s="311"/>
      <c r="AQ505" s="311"/>
      <c r="AR505" s="311"/>
      <c r="AS505" s="311"/>
      <c r="AT505" s="311"/>
      <c r="AU505" s="311"/>
      <c r="AV505" s="311"/>
      <c r="AW505" s="311"/>
      <c r="AX505" s="311"/>
      <c r="AY505" s="311"/>
      <c r="AZ505" s="311"/>
      <c r="BA505" s="311"/>
      <c r="BB505" s="311"/>
      <c r="BC505" s="311"/>
      <c r="BD505" s="311"/>
      <c r="BE505" s="311"/>
      <c r="BF505" s="311"/>
      <c r="BG505" s="311"/>
      <c r="BH505" s="311"/>
      <c r="BI505" s="311"/>
      <c r="BJ505" s="311"/>
      <c r="BK505" s="311"/>
      <c r="BL505" s="311"/>
      <c r="BM505" s="311"/>
      <c r="BN505" s="311"/>
      <c r="BO505" s="311"/>
      <c r="BP505" s="311"/>
      <c r="BQ505" s="311"/>
      <c r="BR505" s="311"/>
      <c r="BS505" s="311"/>
      <c r="BT505" s="311"/>
      <c r="BU505" s="311"/>
      <c r="BV505" s="311"/>
      <c r="BW505" s="311"/>
      <c r="BX505" s="311"/>
      <c r="BY505" s="311"/>
      <c r="BZ505" s="311"/>
      <c r="CA505" s="311"/>
      <c r="CB505" s="311"/>
      <c r="CC505" s="311"/>
      <c r="CD505" s="311"/>
      <c r="CE505" s="311"/>
      <c r="CF505" s="311"/>
      <c r="CG505" s="311"/>
      <c r="CH505" s="311"/>
      <c r="CI505" s="311"/>
      <c r="CJ505" s="311"/>
      <c r="CK505" s="311"/>
      <c r="CL505" s="311"/>
      <c r="CM505" s="311"/>
      <c r="CN505" s="311"/>
      <c r="CO505" s="311"/>
      <c r="CP505" s="311"/>
      <c r="CQ505" s="311"/>
      <c r="CR505" s="311"/>
      <c r="CS505" s="311"/>
      <c r="CT505" s="311"/>
      <c r="CU505" s="311"/>
      <c r="CV505" s="311"/>
      <c r="CW505" s="311"/>
      <c r="CX505" s="311"/>
      <c r="CY505" s="311"/>
      <c r="CZ505" s="311"/>
      <c r="DA505" s="311"/>
      <c r="DB505" s="311"/>
      <c r="DC505" s="311"/>
      <c r="DD505" s="311"/>
      <c r="DE505" s="311"/>
      <c r="DF505" s="311"/>
      <c r="DG505" s="311"/>
      <c r="DH505" s="311"/>
      <c r="DI505" s="311"/>
      <c r="DJ505" s="311"/>
      <c r="DK505" s="311"/>
      <c r="DL505" s="311"/>
      <c r="DM505" s="311"/>
      <c r="DN505" s="311"/>
      <c r="DO505" s="311"/>
      <c r="DP505" s="311"/>
      <c r="DQ505" s="311"/>
      <c r="DR505" s="311"/>
      <c r="DS505" s="311"/>
      <c r="DT505" s="311"/>
      <c r="DU505" s="311"/>
      <c r="DV505" s="311"/>
      <c r="DW505" s="311"/>
      <c r="DX505" s="311"/>
      <c r="DY505" s="311"/>
      <c r="DZ505" s="311"/>
      <c r="EA505" s="311"/>
      <c r="EB505" s="311"/>
      <c r="EC505" s="311"/>
      <c r="ED505" s="311"/>
      <c r="EE505" s="311"/>
      <c r="EF505" s="311"/>
      <c r="EG505" s="311"/>
      <c r="EH505" s="311"/>
      <c r="EI505" s="311"/>
      <c r="EJ505" s="311"/>
      <c r="EK505" s="311"/>
      <c r="EL505" s="311"/>
      <c r="EM505" s="311"/>
      <c r="EN505" s="311"/>
      <c r="EO505" s="311"/>
      <c r="EP505" s="311"/>
      <c r="EQ505" s="311"/>
      <c r="ER505" s="311"/>
      <c r="ES505" s="311"/>
      <c r="ET505" s="311"/>
      <c r="EU505" s="311"/>
      <c r="EV505" s="311"/>
      <c r="EW505" s="311"/>
      <c r="EX505" s="311"/>
      <c r="EY505" s="311"/>
      <c r="EZ505" s="311"/>
      <c r="FA505" s="311"/>
      <c r="FB505" s="311"/>
      <c r="FC505" s="311"/>
      <c r="FD505" s="311"/>
      <c r="FE505" s="311"/>
      <c r="FF505" s="311"/>
      <c r="FG505" s="311"/>
      <c r="FH505" s="311"/>
      <c r="FI505" s="311"/>
      <c r="FJ505" s="311"/>
      <c r="FK505" s="311"/>
      <c r="FL505" s="311"/>
      <c r="FM505" s="311"/>
      <c r="FN505" s="311"/>
      <c r="FO505" s="311"/>
      <c r="FP505" s="311"/>
      <c r="FQ505" s="311"/>
      <c r="FR505" s="311"/>
      <c r="FS505" s="311"/>
      <c r="FT505" s="311"/>
      <c r="FU505" s="311"/>
      <c r="FV505" s="311"/>
      <c r="FW505" s="311"/>
      <c r="FX505" s="311"/>
      <c r="FY505" s="311"/>
      <c r="FZ505" s="311"/>
      <c r="GA505" s="311"/>
      <c r="GB505" s="311"/>
      <c r="GC505" s="311"/>
      <c r="GD505" s="311"/>
      <c r="GE505" s="311"/>
      <c r="GF505" s="311"/>
      <c r="GG505" s="311"/>
      <c r="GH505" s="311"/>
      <c r="GI505" s="311"/>
      <c r="GJ505" s="311"/>
      <c r="GK505" s="311"/>
      <c r="GL505" s="311"/>
      <c r="GM505" s="311"/>
      <c r="GN505" s="311"/>
      <c r="GO505" s="311"/>
      <c r="GP505" s="311"/>
      <c r="GQ505" s="311"/>
      <c r="GR505" s="311"/>
      <c r="GS505" s="311"/>
      <c r="GT505" s="311"/>
      <c r="GU505" s="311"/>
      <c r="GV505" s="311"/>
      <c r="GW505" s="311"/>
      <c r="GX505" s="311"/>
      <c r="GY505" s="311"/>
      <c r="GZ505" s="311"/>
      <c r="HA505" s="311"/>
      <c r="HB505" s="311"/>
      <c r="HC505" s="311"/>
      <c r="HD505" s="311"/>
      <c r="HE505" s="311"/>
      <c r="HF505" s="311"/>
      <c r="HG505" s="311"/>
      <c r="HH505" s="311"/>
      <c r="HI505" s="311"/>
      <c r="HJ505" s="311"/>
      <c r="HK505" s="311"/>
      <c r="HL505" s="311"/>
      <c r="HM505" s="311"/>
      <c r="HN505" s="311"/>
      <c r="HO505" s="311"/>
      <c r="HP505" s="311"/>
      <c r="HQ505" s="311"/>
      <c r="HR505" s="311"/>
      <c r="HS505" s="311"/>
      <c r="HT505" s="311"/>
      <c r="HU505" s="311"/>
      <c r="HV505" s="311"/>
      <c r="HW505" s="311"/>
    </row>
    <row r="506" spans="1:231" s="171" customFormat="1" ht="14.4" x14ac:dyDescent="0.3">
      <c r="A506" s="169"/>
      <c r="B506" s="283" t="s">
        <v>442</v>
      </c>
      <c r="C506" s="307"/>
      <c r="D506" s="307"/>
      <c r="E506" s="307"/>
      <c r="F506" s="307"/>
      <c r="G506" s="307"/>
      <c r="H506" s="308"/>
      <c r="I506" s="308"/>
      <c r="J506" s="308"/>
      <c r="K506" s="308"/>
      <c r="L506" s="308"/>
      <c r="M506" s="167"/>
      <c r="N506" s="167"/>
      <c r="O506" s="167"/>
      <c r="P506" s="167"/>
      <c r="Q506" s="167"/>
      <c r="R506" s="167"/>
      <c r="S506" s="167"/>
      <c r="T506" s="167"/>
      <c r="U506" s="167"/>
      <c r="V506" s="175"/>
      <c r="W506" s="175"/>
      <c r="X506" s="175"/>
      <c r="Y506" s="175"/>
      <c r="Z506" s="175"/>
      <c r="AA506" s="175"/>
      <c r="AB506" s="175"/>
      <c r="AC506" s="175"/>
      <c r="AD506" s="175"/>
      <c r="AE506" s="175"/>
      <c r="AF506" s="175"/>
      <c r="AG506" s="175"/>
      <c r="AH506" s="175"/>
      <c r="AI506" s="175"/>
      <c r="AJ506" s="175"/>
      <c r="AK506" s="175"/>
      <c r="AL506" s="175"/>
      <c r="AM506" s="175"/>
      <c r="AN506" s="175"/>
      <c r="AO506" s="175"/>
      <c r="AP506" s="175"/>
      <c r="AQ506" s="175"/>
      <c r="AR506" s="175"/>
      <c r="AS506" s="175"/>
      <c r="AT506" s="175"/>
      <c r="AU506" s="175"/>
      <c r="AV506" s="175"/>
      <c r="AW506" s="175"/>
      <c r="AX506" s="175"/>
      <c r="AY506" s="175"/>
      <c r="AZ506" s="175"/>
      <c r="BA506" s="175"/>
      <c r="BB506" s="175"/>
      <c r="BC506" s="175"/>
      <c r="BD506" s="175"/>
      <c r="BE506" s="175"/>
      <c r="BF506" s="175"/>
      <c r="BG506" s="175"/>
      <c r="BH506" s="175"/>
      <c r="BI506" s="175"/>
      <c r="BJ506" s="175"/>
      <c r="BK506" s="175"/>
      <c r="BL506" s="175"/>
      <c r="BM506" s="175"/>
      <c r="BN506" s="175"/>
      <c r="BO506" s="175"/>
      <c r="BP506" s="175"/>
      <c r="BQ506" s="175"/>
      <c r="BR506" s="175"/>
      <c r="BS506" s="175"/>
      <c r="BT506" s="175"/>
      <c r="BU506" s="175"/>
      <c r="BV506" s="175"/>
      <c r="BW506" s="175"/>
      <c r="BX506" s="175"/>
      <c r="BY506" s="175"/>
      <c r="BZ506" s="175"/>
      <c r="CA506" s="175"/>
      <c r="CB506" s="175"/>
      <c r="CC506" s="175"/>
      <c r="CD506" s="175"/>
      <c r="CE506" s="175"/>
      <c r="CF506" s="175"/>
      <c r="CG506" s="175"/>
      <c r="CH506" s="175"/>
      <c r="CI506" s="175"/>
      <c r="CJ506" s="175"/>
      <c r="CK506" s="175"/>
      <c r="CL506" s="175"/>
      <c r="CM506" s="175"/>
      <c r="CN506" s="175"/>
      <c r="CO506" s="175"/>
      <c r="CP506" s="175"/>
      <c r="CQ506" s="175"/>
      <c r="CR506" s="175"/>
      <c r="CS506" s="175"/>
      <c r="CT506" s="175"/>
      <c r="CU506" s="175"/>
      <c r="CV506" s="175"/>
      <c r="CW506" s="175"/>
      <c r="CX506" s="175"/>
      <c r="CY506" s="175"/>
      <c r="CZ506" s="175"/>
      <c r="DA506" s="175"/>
      <c r="DB506" s="175"/>
      <c r="DC506" s="175"/>
      <c r="DD506" s="175"/>
      <c r="DE506" s="175"/>
      <c r="DF506" s="175"/>
      <c r="DG506" s="175"/>
      <c r="DH506" s="175"/>
      <c r="DI506" s="175"/>
      <c r="DJ506" s="175"/>
      <c r="DK506" s="175"/>
      <c r="DL506" s="175"/>
      <c r="DM506" s="175"/>
      <c r="DN506" s="175"/>
      <c r="DO506" s="175"/>
      <c r="DP506" s="175"/>
      <c r="DQ506" s="175"/>
      <c r="DR506" s="175"/>
      <c r="DS506" s="175"/>
      <c r="DT506" s="175"/>
      <c r="DU506" s="175"/>
      <c r="DV506" s="175"/>
      <c r="DW506" s="175"/>
      <c r="DX506" s="175"/>
      <c r="DY506" s="175"/>
      <c r="DZ506" s="175"/>
      <c r="EA506" s="175"/>
      <c r="EB506" s="175"/>
      <c r="EC506" s="175"/>
      <c r="ED506" s="175"/>
      <c r="EE506" s="175"/>
      <c r="EF506" s="175"/>
      <c r="EG506" s="175"/>
      <c r="EH506" s="175"/>
      <c r="EI506" s="175"/>
      <c r="EJ506" s="175"/>
      <c r="EK506" s="175"/>
      <c r="EL506" s="175"/>
      <c r="EM506" s="175"/>
      <c r="EN506" s="175"/>
      <c r="EO506" s="175"/>
      <c r="EP506" s="175"/>
      <c r="EQ506" s="175"/>
      <c r="ER506" s="175"/>
      <c r="ES506" s="175"/>
      <c r="ET506" s="175"/>
      <c r="EU506" s="175"/>
      <c r="EV506" s="175"/>
      <c r="EW506" s="175"/>
      <c r="EX506" s="175"/>
      <c r="EY506" s="175"/>
      <c r="EZ506" s="175"/>
      <c r="FA506" s="175"/>
      <c r="FB506" s="175"/>
      <c r="FC506" s="175"/>
      <c r="FD506" s="175"/>
      <c r="FE506" s="175"/>
      <c r="FF506" s="175"/>
      <c r="FG506" s="175"/>
      <c r="FH506" s="175"/>
      <c r="FI506" s="175"/>
      <c r="FJ506" s="175"/>
      <c r="FK506" s="175"/>
      <c r="FL506" s="175"/>
      <c r="FM506" s="175"/>
      <c r="FN506" s="175"/>
      <c r="FO506" s="175"/>
      <c r="FP506" s="175"/>
      <c r="FQ506" s="175"/>
      <c r="FR506" s="175"/>
      <c r="FS506" s="175"/>
      <c r="FT506" s="175"/>
      <c r="FU506" s="175"/>
      <c r="FV506" s="175"/>
      <c r="FW506" s="175"/>
      <c r="FX506" s="175" t="s">
        <v>153</v>
      </c>
      <c r="FY506" s="175" t="s">
        <v>153</v>
      </c>
      <c r="FZ506" s="175" t="s">
        <v>153</v>
      </c>
      <c r="GA506" s="175" t="s">
        <v>153</v>
      </c>
      <c r="GB506" s="175" t="s">
        <v>153</v>
      </c>
      <c r="GC506" s="175" t="s">
        <v>153</v>
      </c>
      <c r="GD506" s="175" t="s">
        <v>153</v>
      </c>
      <c r="GE506" s="175" t="s">
        <v>153</v>
      </c>
      <c r="GF506" s="175" t="s">
        <v>153</v>
      </c>
      <c r="GG506" s="175" t="s">
        <v>153</v>
      </c>
      <c r="GH506" s="175"/>
      <c r="GI506" s="175"/>
      <c r="GJ506" s="175"/>
      <c r="GK506" s="175"/>
      <c r="GL506" s="175"/>
      <c r="GM506" s="175"/>
      <c r="GN506" s="175"/>
      <c r="GO506" s="175"/>
      <c r="GP506" s="175"/>
      <c r="GQ506" s="175"/>
      <c r="GR506" s="175"/>
      <c r="GS506" s="175"/>
      <c r="GT506" s="175"/>
      <c r="GU506" s="175"/>
      <c r="GV506" s="175"/>
      <c r="GW506" s="175"/>
      <c r="GX506" s="175"/>
      <c r="GY506" s="175"/>
      <c r="GZ506" s="175"/>
      <c r="HA506" s="175"/>
      <c r="HB506" s="175"/>
      <c r="HC506" s="175"/>
      <c r="HD506" s="175"/>
      <c r="HE506" s="175"/>
      <c r="HF506" s="175"/>
      <c r="HG506" s="175"/>
      <c r="HH506" s="175"/>
      <c r="HI506" s="175"/>
      <c r="HJ506" s="175"/>
      <c r="HK506" s="175"/>
      <c r="HL506" s="175"/>
      <c r="HM506" s="175"/>
      <c r="HN506" s="175"/>
      <c r="HO506" s="175"/>
      <c r="HP506" s="175"/>
      <c r="HQ506" s="175"/>
      <c r="HR506" s="175"/>
      <c r="HS506" s="175"/>
      <c r="HT506" s="175"/>
      <c r="HU506" s="175"/>
      <c r="HV506" s="175"/>
      <c r="HW506" s="175"/>
    </row>
    <row r="507" spans="1:231" s="310" customFormat="1" ht="16.5" customHeight="1" x14ac:dyDescent="0.3">
      <c r="A507" s="173"/>
      <c r="C507" s="309" t="s">
        <v>441</v>
      </c>
      <c r="D507" s="309"/>
      <c r="E507" s="309"/>
      <c r="F507" s="309"/>
      <c r="G507" s="309"/>
      <c r="H507" s="309"/>
      <c r="I507" s="309"/>
      <c r="J507" s="309"/>
      <c r="K507" s="309"/>
      <c r="L507" s="309"/>
      <c r="V507" s="311"/>
      <c r="W507" s="311"/>
      <c r="X507" s="311"/>
      <c r="Y507" s="311"/>
      <c r="Z507" s="311"/>
      <c r="AA507" s="311"/>
      <c r="AB507" s="311"/>
      <c r="AC507" s="311"/>
      <c r="AD507" s="311"/>
      <c r="AE507" s="311"/>
      <c r="AF507" s="311"/>
      <c r="AG507" s="311"/>
      <c r="AH507" s="311"/>
      <c r="AI507" s="311"/>
      <c r="AJ507" s="311"/>
      <c r="AK507" s="311"/>
      <c r="AL507" s="311"/>
      <c r="AM507" s="311"/>
      <c r="AN507" s="311"/>
      <c r="AO507" s="311"/>
      <c r="AP507" s="311"/>
      <c r="AQ507" s="311"/>
      <c r="AR507" s="311"/>
      <c r="AS507" s="311"/>
      <c r="AT507" s="311"/>
      <c r="AU507" s="311"/>
      <c r="AV507" s="311"/>
      <c r="AW507" s="311"/>
      <c r="AX507" s="311"/>
      <c r="AY507" s="311"/>
      <c r="AZ507" s="311"/>
      <c r="BA507" s="311"/>
      <c r="BB507" s="311"/>
      <c r="BC507" s="311"/>
      <c r="BD507" s="311"/>
      <c r="BE507" s="311"/>
      <c r="BF507" s="311"/>
      <c r="BG507" s="311"/>
      <c r="BH507" s="311"/>
      <c r="BI507" s="311"/>
      <c r="BJ507" s="311"/>
      <c r="BK507" s="311"/>
      <c r="BL507" s="311"/>
      <c r="BM507" s="311"/>
      <c r="BN507" s="311"/>
      <c r="BO507" s="311"/>
      <c r="BP507" s="311"/>
      <c r="BQ507" s="311"/>
      <c r="BR507" s="311"/>
      <c r="BS507" s="311"/>
      <c r="BT507" s="311"/>
      <c r="BU507" s="311"/>
      <c r="BV507" s="311"/>
      <c r="BW507" s="311"/>
      <c r="BX507" s="311"/>
      <c r="BY507" s="311"/>
      <c r="BZ507" s="311"/>
      <c r="CA507" s="311"/>
      <c r="CB507" s="311"/>
      <c r="CC507" s="311"/>
      <c r="CD507" s="311"/>
      <c r="CE507" s="311"/>
      <c r="CF507" s="311"/>
      <c r="CG507" s="311"/>
      <c r="CH507" s="311"/>
      <c r="CI507" s="311"/>
      <c r="CJ507" s="311"/>
      <c r="CK507" s="311"/>
      <c r="CL507" s="311"/>
      <c r="CM507" s="311"/>
      <c r="CN507" s="311"/>
      <c r="CO507" s="311"/>
      <c r="CP507" s="311"/>
      <c r="CQ507" s="311"/>
      <c r="CR507" s="311"/>
      <c r="CS507" s="311"/>
      <c r="CT507" s="311"/>
      <c r="CU507" s="311"/>
      <c r="CV507" s="311"/>
      <c r="CW507" s="311"/>
      <c r="CX507" s="311"/>
      <c r="CY507" s="311"/>
      <c r="CZ507" s="311"/>
      <c r="DA507" s="311"/>
      <c r="DB507" s="311"/>
      <c r="DC507" s="311"/>
      <c r="DD507" s="311"/>
      <c r="DE507" s="311"/>
      <c r="DF507" s="311"/>
      <c r="DG507" s="311"/>
      <c r="DH507" s="311"/>
      <c r="DI507" s="311"/>
      <c r="DJ507" s="311"/>
      <c r="DK507" s="311"/>
      <c r="DL507" s="311"/>
      <c r="DM507" s="311"/>
      <c r="DN507" s="311"/>
      <c r="DO507" s="311"/>
      <c r="DP507" s="311"/>
      <c r="DQ507" s="311"/>
      <c r="DR507" s="311"/>
      <c r="DS507" s="311"/>
      <c r="DT507" s="311"/>
      <c r="DU507" s="311"/>
      <c r="DV507" s="311"/>
      <c r="DW507" s="311"/>
      <c r="DX507" s="311"/>
      <c r="DY507" s="311"/>
      <c r="DZ507" s="311"/>
      <c r="EA507" s="311"/>
      <c r="EB507" s="311"/>
      <c r="EC507" s="311"/>
      <c r="ED507" s="311"/>
      <c r="EE507" s="311"/>
      <c r="EF507" s="311"/>
      <c r="EG507" s="311"/>
      <c r="EH507" s="311"/>
      <c r="EI507" s="311"/>
      <c r="EJ507" s="311"/>
      <c r="EK507" s="311"/>
      <c r="EL507" s="311"/>
      <c r="EM507" s="311"/>
      <c r="EN507" s="311"/>
      <c r="EO507" s="311"/>
      <c r="EP507" s="311"/>
      <c r="EQ507" s="311"/>
      <c r="ER507" s="311"/>
      <c r="ES507" s="311"/>
      <c r="ET507" s="311"/>
      <c r="EU507" s="311"/>
      <c r="EV507" s="311"/>
      <c r="EW507" s="311"/>
      <c r="EX507" s="311"/>
      <c r="EY507" s="311"/>
      <c r="EZ507" s="311"/>
      <c r="FA507" s="311"/>
      <c r="FB507" s="311"/>
      <c r="FC507" s="311"/>
      <c r="FD507" s="311"/>
      <c r="FE507" s="311"/>
      <c r="FF507" s="311"/>
      <c r="FG507" s="311"/>
      <c r="FH507" s="311"/>
      <c r="FI507" s="311"/>
      <c r="FJ507" s="311"/>
      <c r="FK507" s="311"/>
      <c r="FL507" s="311"/>
      <c r="FM507" s="311"/>
      <c r="FN507" s="311"/>
      <c r="FO507" s="311"/>
      <c r="FP507" s="311"/>
      <c r="FQ507" s="311"/>
      <c r="FR507" s="311"/>
      <c r="FS507" s="311"/>
      <c r="FT507" s="311"/>
      <c r="FU507" s="311"/>
      <c r="FV507" s="311"/>
      <c r="FW507" s="311"/>
      <c r="FX507" s="311"/>
      <c r="FY507" s="311"/>
      <c r="FZ507" s="311"/>
      <c r="GA507" s="311"/>
      <c r="GB507" s="311"/>
      <c r="GC507" s="311"/>
      <c r="GD507" s="311"/>
      <c r="GE507" s="311"/>
      <c r="GF507" s="311"/>
      <c r="GG507" s="311"/>
      <c r="GH507" s="311"/>
      <c r="GI507" s="311"/>
      <c r="GJ507" s="311"/>
      <c r="GK507" s="311"/>
      <c r="GL507" s="311"/>
      <c r="GM507" s="311"/>
      <c r="GN507" s="311"/>
      <c r="GO507" s="311"/>
      <c r="GP507" s="311"/>
      <c r="GQ507" s="311"/>
      <c r="GR507" s="311"/>
      <c r="GS507" s="311"/>
      <c r="GT507" s="311"/>
      <c r="GU507" s="311"/>
      <c r="GV507" s="311"/>
      <c r="GW507" s="311"/>
      <c r="GX507" s="311"/>
      <c r="GY507" s="311"/>
      <c r="GZ507" s="311"/>
      <c r="HA507" s="311"/>
      <c r="HB507" s="311"/>
      <c r="HC507" s="311"/>
      <c r="HD507" s="311"/>
      <c r="HE507" s="311"/>
      <c r="HF507" s="311"/>
      <c r="HG507" s="311"/>
      <c r="HH507" s="311"/>
      <c r="HI507" s="311"/>
      <c r="HJ507" s="311"/>
      <c r="HK507" s="311"/>
      <c r="HL507" s="311"/>
      <c r="HM507" s="311"/>
      <c r="HN507" s="311"/>
      <c r="HO507" s="311"/>
      <c r="HP507" s="311"/>
      <c r="HQ507" s="311"/>
      <c r="HR507" s="311"/>
      <c r="HS507" s="311"/>
      <c r="HT507" s="311"/>
      <c r="HU507" s="311"/>
      <c r="HV507" s="311"/>
      <c r="HW507" s="311"/>
    </row>
    <row r="508" spans="1:231" s="171" customFormat="1" ht="19.5" customHeight="1" x14ac:dyDescent="0.2">
      <c r="A508" s="169"/>
      <c r="C508" s="312"/>
      <c r="D508" s="312"/>
      <c r="E508" s="312"/>
      <c r="F508" s="312"/>
      <c r="G508" s="312"/>
      <c r="H508" s="312"/>
      <c r="I508" s="312"/>
      <c r="J508" s="312"/>
      <c r="K508" s="312"/>
      <c r="L508" s="312"/>
      <c r="V508" s="175"/>
      <c r="W508" s="175"/>
      <c r="X508" s="175"/>
      <c r="Y508" s="175"/>
      <c r="Z508" s="175"/>
      <c r="AA508" s="175"/>
      <c r="AB508" s="175"/>
      <c r="AC508" s="175"/>
      <c r="AD508" s="175"/>
      <c r="AE508" s="175"/>
      <c r="AF508" s="175"/>
      <c r="AG508" s="175"/>
      <c r="AH508" s="175"/>
      <c r="AI508" s="175"/>
      <c r="AJ508" s="175"/>
      <c r="AK508" s="175"/>
      <c r="AL508" s="175"/>
      <c r="AM508" s="175"/>
      <c r="AN508" s="175"/>
      <c r="AO508" s="175"/>
      <c r="AP508" s="175"/>
      <c r="AQ508" s="175"/>
      <c r="AR508" s="175"/>
      <c r="AS508" s="175"/>
      <c r="AT508" s="175"/>
      <c r="AU508" s="175"/>
      <c r="AV508" s="175"/>
      <c r="AW508" s="175"/>
      <c r="AX508" s="175"/>
      <c r="AY508" s="175"/>
      <c r="AZ508" s="175"/>
      <c r="BA508" s="175"/>
      <c r="BB508" s="175"/>
      <c r="BC508" s="175"/>
      <c r="BD508" s="175"/>
      <c r="BE508" s="175"/>
      <c r="BF508" s="175"/>
      <c r="BG508" s="175"/>
      <c r="BH508" s="175"/>
      <c r="BI508" s="175"/>
      <c r="BJ508" s="175"/>
      <c r="BK508" s="175"/>
      <c r="BL508" s="175"/>
      <c r="BM508" s="175"/>
      <c r="BN508" s="175"/>
      <c r="BO508" s="175"/>
      <c r="BP508" s="175"/>
      <c r="BQ508" s="175"/>
      <c r="BR508" s="175"/>
      <c r="BS508" s="175"/>
      <c r="BT508" s="175"/>
      <c r="BU508" s="175"/>
      <c r="BV508" s="175"/>
      <c r="BW508" s="175"/>
      <c r="BX508" s="175"/>
      <c r="BY508" s="175"/>
      <c r="BZ508" s="175"/>
      <c r="CA508" s="175"/>
      <c r="CB508" s="175"/>
      <c r="CC508" s="175"/>
      <c r="CD508" s="175"/>
      <c r="CE508" s="175"/>
      <c r="CF508" s="175"/>
      <c r="CG508" s="175"/>
      <c r="CH508" s="175"/>
      <c r="CI508" s="175"/>
      <c r="CJ508" s="175"/>
      <c r="CK508" s="175"/>
      <c r="CL508" s="175"/>
      <c r="CM508" s="175"/>
      <c r="CN508" s="175"/>
      <c r="CO508" s="175"/>
      <c r="CP508" s="175"/>
      <c r="CQ508" s="175"/>
      <c r="CR508" s="175"/>
      <c r="CS508" s="175"/>
      <c r="CT508" s="175"/>
      <c r="CU508" s="175"/>
      <c r="CV508" s="175"/>
      <c r="CW508" s="175"/>
      <c r="CX508" s="175"/>
      <c r="CY508" s="175"/>
      <c r="CZ508" s="175"/>
      <c r="DA508" s="175"/>
      <c r="DB508" s="175"/>
      <c r="DC508" s="175"/>
      <c r="DD508" s="175"/>
      <c r="DE508" s="175"/>
      <c r="DF508" s="175"/>
      <c r="DG508" s="175"/>
      <c r="DH508" s="175"/>
      <c r="DI508" s="175"/>
      <c r="DJ508" s="175"/>
      <c r="DK508" s="175"/>
      <c r="DL508" s="175"/>
      <c r="DM508" s="175"/>
      <c r="DN508" s="175"/>
      <c r="DO508" s="175"/>
      <c r="DP508" s="175"/>
      <c r="DQ508" s="175"/>
      <c r="DR508" s="175"/>
      <c r="DS508" s="175"/>
      <c r="DT508" s="175"/>
      <c r="DU508" s="175"/>
      <c r="DV508" s="175"/>
      <c r="DW508" s="175"/>
      <c r="DX508" s="175"/>
      <c r="DY508" s="175"/>
      <c r="DZ508" s="175"/>
      <c r="EA508" s="175"/>
      <c r="EB508" s="175"/>
      <c r="EC508" s="175"/>
      <c r="ED508" s="175"/>
      <c r="EE508" s="175"/>
      <c r="EF508" s="175"/>
      <c r="EG508" s="175"/>
      <c r="EH508" s="175"/>
      <c r="EI508" s="175"/>
      <c r="EJ508" s="175"/>
      <c r="EK508" s="175"/>
      <c r="EL508" s="175"/>
      <c r="EM508" s="175"/>
      <c r="EN508" s="175"/>
      <c r="EO508" s="175"/>
      <c r="EP508" s="175"/>
      <c r="EQ508" s="175"/>
      <c r="ER508" s="175"/>
      <c r="ES508" s="175"/>
      <c r="ET508" s="175"/>
      <c r="EU508" s="175"/>
      <c r="EV508" s="175"/>
      <c r="EW508" s="175"/>
      <c r="EX508" s="175"/>
      <c r="EY508" s="175"/>
      <c r="EZ508" s="175"/>
      <c r="FA508" s="175"/>
      <c r="FB508" s="175"/>
      <c r="FC508" s="175"/>
      <c r="FD508" s="175"/>
      <c r="FE508" s="175"/>
      <c r="FF508" s="175"/>
      <c r="FG508" s="175"/>
      <c r="FH508" s="175"/>
      <c r="FI508" s="175"/>
      <c r="FJ508" s="175"/>
      <c r="FK508" s="175"/>
      <c r="FL508" s="175"/>
      <c r="FM508" s="175"/>
      <c r="FN508" s="175"/>
      <c r="FO508" s="175"/>
      <c r="FP508" s="175"/>
      <c r="FQ508" s="175"/>
      <c r="FR508" s="175"/>
      <c r="FS508" s="175"/>
      <c r="FT508" s="175"/>
      <c r="FU508" s="175"/>
      <c r="FV508" s="175"/>
      <c r="FW508" s="175"/>
      <c r="FX508" s="175"/>
      <c r="FY508" s="175"/>
      <c r="FZ508" s="175"/>
      <c r="GA508" s="175"/>
      <c r="GB508" s="175"/>
      <c r="GC508" s="175"/>
      <c r="GD508" s="175"/>
      <c r="GE508" s="175"/>
      <c r="GF508" s="175"/>
      <c r="GG508" s="175"/>
      <c r="GH508" s="175"/>
      <c r="GI508" s="175"/>
      <c r="GJ508" s="175"/>
      <c r="GK508" s="175"/>
      <c r="GL508" s="175"/>
      <c r="GM508" s="175"/>
      <c r="GN508" s="175"/>
      <c r="GO508" s="175"/>
      <c r="GP508" s="175"/>
      <c r="GQ508" s="175"/>
      <c r="GR508" s="175"/>
      <c r="GS508" s="175"/>
      <c r="GT508" s="175"/>
      <c r="GU508" s="175"/>
      <c r="GV508" s="175"/>
      <c r="GW508" s="175"/>
      <c r="GX508" s="175"/>
      <c r="GY508" s="175"/>
      <c r="GZ508" s="175"/>
      <c r="HA508" s="175"/>
      <c r="HB508" s="175"/>
      <c r="HC508" s="175"/>
      <c r="HD508" s="175"/>
      <c r="HE508" s="175"/>
      <c r="HF508" s="175"/>
      <c r="HG508" s="175"/>
      <c r="HH508" s="175"/>
      <c r="HI508" s="175"/>
      <c r="HJ508" s="175"/>
      <c r="HK508" s="175"/>
      <c r="HL508" s="175"/>
      <c r="HM508" s="175"/>
      <c r="HN508" s="175"/>
      <c r="HO508" s="175"/>
      <c r="HP508" s="175"/>
      <c r="HQ508" s="175"/>
      <c r="HR508" s="175"/>
      <c r="HS508" s="175"/>
      <c r="HT508" s="175"/>
      <c r="HU508" s="175"/>
      <c r="HV508" s="175"/>
      <c r="HW508" s="175"/>
    </row>
    <row r="509" spans="1:231" s="167" customFormat="1" ht="22.5" customHeight="1" x14ac:dyDescent="0.3">
      <c r="A509" s="313" t="s">
        <v>443</v>
      </c>
      <c r="B509" s="313"/>
      <c r="C509" s="313"/>
      <c r="D509" s="313"/>
      <c r="E509" s="313"/>
      <c r="F509" s="313"/>
      <c r="G509" s="313"/>
      <c r="H509" s="313"/>
      <c r="I509" s="313"/>
      <c r="J509" s="313"/>
      <c r="K509" s="313"/>
      <c r="L509" s="313"/>
      <c r="M509" s="313"/>
      <c r="N509" s="313"/>
      <c r="O509" s="314"/>
      <c r="P509" s="314"/>
      <c r="GH509" s="242" t="s">
        <v>443</v>
      </c>
      <c r="GI509" s="242" t="s">
        <v>153</v>
      </c>
      <c r="GJ509" s="242" t="s">
        <v>153</v>
      </c>
      <c r="GK509" s="242" t="s">
        <v>153</v>
      </c>
      <c r="GL509" s="242" t="s">
        <v>153</v>
      </c>
      <c r="GM509" s="242" t="s">
        <v>153</v>
      </c>
      <c r="GN509" s="242" t="s">
        <v>153</v>
      </c>
      <c r="GO509" s="242" t="s">
        <v>153</v>
      </c>
      <c r="GP509" s="242" t="s">
        <v>153</v>
      </c>
      <c r="GQ509" s="242" t="s">
        <v>153</v>
      </c>
      <c r="GR509" s="242" t="s">
        <v>153</v>
      </c>
      <c r="GS509" s="242" t="s">
        <v>153</v>
      </c>
      <c r="GT509" s="242" t="s">
        <v>153</v>
      </c>
      <c r="GU509" s="242" t="s">
        <v>153</v>
      </c>
    </row>
    <row r="510" spans="1:231" s="167" customFormat="1" ht="11.25" customHeight="1" x14ac:dyDescent="0.3">
      <c r="A510" s="313" t="s">
        <v>444</v>
      </c>
      <c r="B510" s="313"/>
      <c r="C510" s="313"/>
      <c r="D510" s="313"/>
      <c r="E510" s="313"/>
      <c r="F510" s="313"/>
      <c r="G510" s="313"/>
      <c r="H510" s="313"/>
      <c r="I510" s="313"/>
      <c r="J510" s="313"/>
      <c r="K510" s="313"/>
      <c r="L510" s="313"/>
      <c r="M510" s="313"/>
      <c r="N510" s="313"/>
      <c r="O510" s="314"/>
      <c r="P510" s="314"/>
      <c r="GV510" s="242" t="s">
        <v>444</v>
      </c>
      <c r="GW510" s="242" t="s">
        <v>153</v>
      </c>
      <c r="GX510" s="242" t="s">
        <v>153</v>
      </c>
      <c r="GY510" s="242" t="s">
        <v>153</v>
      </c>
      <c r="GZ510" s="242" t="s">
        <v>153</v>
      </c>
      <c r="HA510" s="242" t="s">
        <v>153</v>
      </c>
      <c r="HB510" s="242" t="s">
        <v>153</v>
      </c>
      <c r="HC510" s="242" t="s">
        <v>153</v>
      </c>
      <c r="HD510" s="242" t="s">
        <v>153</v>
      </c>
      <c r="HE510" s="242" t="s">
        <v>153</v>
      </c>
      <c r="HF510" s="242" t="s">
        <v>153</v>
      </c>
      <c r="HG510" s="242" t="s">
        <v>153</v>
      </c>
      <c r="HH510" s="242" t="s">
        <v>153</v>
      </c>
      <c r="HI510" s="242" t="s">
        <v>153</v>
      </c>
    </row>
    <row r="511" spans="1:231" s="167" customFormat="1" ht="14.4" x14ac:dyDescent="0.3">
      <c r="A511" s="313" t="s">
        <v>445</v>
      </c>
      <c r="B511" s="313"/>
      <c r="C511" s="313"/>
      <c r="D511" s="313"/>
      <c r="E511" s="313"/>
      <c r="F511" s="313"/>
      <c r="G511" s="313"/>
      <c r="H511" s="313"/>
      <c r="I511" s="313"/>
      <c r="J511" s="313"/>
      <c r="K511" s="313"/>
      <c r="L511" s="313"/>
      <c r="M511" s="313"/>
      <c r="N511" s="313"/>
      <c r="O511" s="314"/>
      <c r="P511" s="314"/>
      <c r="HJ511" s="242" t="s">
        <v>445</v>
      </c>
      <c r="HK511" s="242" t="s">
        <v>153</v>
      </c>
      <c r="HL511" s="242" t="s">
        <v>153</v>
      </c>
      <c r="HM511" s="242" t="s">
        <v>153</v>
      </c>
      <c r="HN511" s="242" t="s">
        <v>153</v>
      </c>
      <c r="HO511" s="242" t="s">
        <v>153</v>
      </c>
      <c r="HP511" s="242" t="s">
        <v>153</v>
      </c>
      <c r="HQ511" s="242" t="s">
        <v>153</v>
      </c>
      <c r="HR511" s="242" t="s">
        <v>153</v>
      </c>
      <c r="HS511" s="242" t="s">
        <v>153</v>
      </c>
      <c r="HT511" s="242" t="s">
        <v>153</v>
      </c>
      <c r="HU511" s="242" t="s">
        <v>153</v>
      </c>
      <c r="HV511" s="242" t="s">
        <v>153</v>
      </c>
      <c r="HW511" s="242" t="s">
        <v>153</v>
      </c>
    </row>
    <row r="512" spans="1:231" s="167" customFormat="1" ht="19.5" customHeight="1" x14ac:dyDescent="0.3"/>
    <row r="513" spans="2:6" s="167" customFormat="1" ht="14.4" x14ac:dyDescent="0.3">
      <c r="B513" s="315"/>
      <c r="D513" s="315"/>
      <c r="F513" s="315"/>
    </row>
  </sheetData>
  <mergeCells count="502">
    <mergeCell ref="A511:N511"/>
    <mergeCell ref="C505:L505"/>
    <mergeCell ref="C506:G506"/>
    <mergeCell ref="H506:L506"/>
    <mergeCell ref="C507:L507"/>
    <mergeCell ref="A509:N509"/>
    <mergeCell ref="A510:N510"/>
    <mergeCell ref="C497:K497"/>
    <mergeCell ref="C498:K498"/>
    <mergeCell ref="C499:K499"/>
    <mergeCell ref="C500:H500"/>
    <mergeCell ref="C501:H501"/>
    <mergeCell ref="C504:G504"/>
    <mergeCell ref="H504:L504"/>
    <mergeCell ref="C491:K491"/>
    <mergeCell ref="C492:K492"/>
    <mergeCell ref="C493:K493"/>
    <mergeCell ref="C494:K494"/>
    <mergeCell ref="C495:K495"/>
    <mergeCell ref="C496:K496"/>
    <mergeCell ref="C485:K485"/>
    <mergeCell ref="C486:K486"/>
    <mergeCell ref="C487:K487"/>
    <mergeCell ref="C488:K488"/>
    <mergeCell ref="C489:K489"/>
    <mergeCell ref="C490:K490"/>
    <mergeCell ref="C479:K479"/>
    <mergeCell ref="C480:K480"/>
    <mergeCell ref="C481:K481"/>
    <mergeCell ref="C482:K482"/>
    <mergeCell ref="C483:K483"/>
    <mergeCell ref="C484:K484"/>
    <mergeCell ref="C473:K473"/>
    <mergeCell ref="C474:K474"/>
    <mergeCell ref="C475:K475"/>
    <mergeCell ref="C476:K476"/>
    <mergeCell ref="C477:K477"/>
    <mergeCell ref="C478:K478"/>
    <mergeCell ref="C467:K467"/>
    <mergeCell ref="C468:K468"/>
    <mergeCell ref="C469:K469"/>
    <mergeCell ref="C470:K470"/>
    <mergeCell ref="C471:K471"/>
    <mergeCell ref="C472:K472"/>
    <mergeCell ref="C460:K460"/>
    <mergeCell ref="C461:K461"/>
    <mergeCell ref="C462:K462"/>
    <mergeCell ref="C464:K464"/>
    <mergeCell ref="C465:K465"/>
    <mergeCell ref="C466:K466"/>
    <mergeCell ref="C454:K454"/>
    <mergeCell ref="C455:K455"/>
    <mergeCell ref="C456:K456"/>
    <mergeCell ref="C457:K457"/>
    <mergeCell ref="C458:K458"/>
    <mergeCell ref="C459:K459"/>
    <mergeCell ref="C447:E447"/>
    <mergeCell ref="C448:N448"/>
    <mergeCell ref="C449:E449"/>
    <mergeCell ref="C450:E450"/>
    <mergeCell ref="C451:N451"/>
    <mergeCell ref="C452:E452"/>
    <mergeCell ref="C441:E441"/>
    <mergeCell ref="C442:E442"/>
    <mergeCell ref="C443:E443"/>
    <mergeCell ref="C444:E444"/>
    <mergeCell ref="C445:N445"/>
    <mergeCell ref="C446:E446"/>
    <mergeCell ref="C435:E435"/>
    <mergeCell ref="C436:E436"/>
    <mergeCell ref="C437:E437"/>
    <mergeCell ref="C438:E438"/>
    <mergeCell ref="C439:E439"/>
    <mergeCell ref="C440:E440"/>
    <mergeCell ref="C429:E429"/>
    <mergeCell ref="C430:E430"/>
    <mergeCell ref="C431:E431"/>
    <mergeCell ref="C432:E432"/>
    <mergeCell ref="C433:E433"/>
    <mergeCell ref="C434:E434"/>
    <mergeCell ref="A423:N423"/>
    <mergeCell ref="C424:E424"/>
    <mergeCell ref="C425:E425"/>
    <mergeCell ref="C426:E426"/>
    <mergeCell ref="C427:E427"/>
    <mergeCell ref="C428:E428"/>
    <mergeCell ref="C417:K417"/>
    <mergeCell ref="C418:K418"/>
    <mergeCell ref="C419:K419"/>
    <mergeCell ref="C420:K420"/>
    <mergeCell ref="C421:H421"/>
    <mergeCell ref="C422:H422"/>
    <mergeCell ref="C411:K411"/>
    <mergeCell ref="C412:K412"/>
    <mergeCell ref="C413:K413"/>
    <mergeCell ref="C414:K414"/>
    <mergeCell ref="C415:K415"/>
    <mergeCell ref="C416:K416"/>
    <mergeCell ref="C405:K405"/>
    <mergeCell ref="C406:K406"/>
    <mergeCell ref="C407:K407"/>
    <mergeCell ref="C408:K408"/>
    <mergeCell ref="C409:K409"/>
    <mergeCell ref="C410:K410"/>
    <mergeCell ref="C399:K399"/>
    <mergeCell ref="C400:K400"/>
    <mergeCell ref="C401:K401"/>
    <mergeCell ref="C402:K402"/>
    <mergeCell ref="C403:K403"/>
    <mergeCell ref="C404:K404"/>
    <mergeCell ref="C393:K393"/>
    <mergeCell ref="C394:K394"/>
    <mergeCell ref="C395:K395"/>
    <mergeCell ref="C396:K396"/>
    <mergeCell ref="C397:K397"/>
    <mergeCell ref="C398:K398"/>
    <mergeCell ref="C386:E386"/>
    <mergeCell ref="C387:E387"/>
    <mergeCell ref="C388:E388"/>
    <mergeCell ref="C389:E389"/>
    <mergeCell ref="C390:E390"/>
    <mergeCell ref="C391:E391"/>
    <mergeCell ref="C380:E380"/>
    <mergeCell ref="C381:E381"/>
    <mergeCell ref="C382:E382"/>
    <mergeCell ref="C383:E383"/>
    <mergeCell ref="C384:E384"/>
    <mergeCell ref="C385:E385"/>
    <mergeCell ref="C374:E374"/>
    <mergeCell ref="C375:E375"/>
    <mergeCell ref="C376:E376"/>
    <mergeCell ref="C377:E377"/>
    <mergeCell ref="C378:E378"/>
    <mergeCell ref="C379:E379"/>
    <mergeCell ref="C368:E368"/>
    <mergeCell ref="C369:E369"/>
    <mergeCell ref="C370:E370"/>
    <mergeCell ref="C371:E371"/>
    <mergeCell ref="C372:E372"/>
    <mergeCell ref="C373:E373"/>
    <mergeCell ref="C362:E362"/>
    <mergeCell ref="C363:E363"/>
    <mergeCell ref="C364:E364"/>
    <mergeCell ref="C365:E365"/>
    <mergeCell ref="C366:E366"/>
    <mergeCell ref="C367:E367"/>
    <mergeCell ref="C356:E356"/>
    <mergeCell ref="C357:E357"/>
    <mergeCell ref="C358:E358"/>
    <mergeCell ref="C359:E359"/>
    <mergeCell ref="C360:E360"/>
    <mergeCell ref="C361:E361"/>
    <mergeCell ref="C350:E350"/>
    <mergeCell ref="C351:E351"/>
    <mergeCell ref="C352:E352"/>
    <mergeCell ref="C353:E353"/>
    <mergeCell ref="C354:E354"/>
    <mergeCell ref="C355:E355"/>
    <mergeCell ref="C344:E344"/>
    <mergeCell ref="C345:E345"/>
    <mergeCell ref="C346:E346"/>
    <mergeCell ref="C347:E347"/>
    <mergeCell ref="C348:E348"/>
    <mergeCell ref="C349:E349"/>
    <mergeCell ref="C338:E338"/>
    <mergeCell ref="C339:E339"/>
    <mergeCell ref="C340:E340"/>
    <mergeCell ref="C341:E341"/>
    <mergeCell ref="C342:E342"/>
    <mergeCell ref="C343:E343"/>
    <mergeCell ref="C332:E332"/>
    <mergeCell ref="C333:E333"/>
    <mergeCell ref="C334:E334"/>
    <mergeCell ref="C335:E335"/>
    <mergeCell ref="C336:E336"/>
    <mergeCell ref="C337:E337"/>
    <mergeCell ref="C326:E326"/>
    <mergeCell ref="C327:E327"/>
    <mergeCell ref="C328:E328"/>
    <mergeCell ref="C329:E329"/>
    <mergeCell ref="C330:E330"/>
    <mergeCell ref="C331:E331"/>
    <mergeCell ref="C320:E320"/>
    <mergeCell ref="C321:E321"/>
    <mergeCell ref="C322:E322"/>
    <mergeCell ref="C323:E323"/>
    <mergeCell ref="C324:E324"/>
    <mergeCell ref="C325:E325"/>
    <mergeCell ref="C314:E314"/>
    <mergeCell ref="C315:E315"/>
    <mergeCell ref="C316:E316"/>
    <mergeCell ref="C317:E317"/>
    <mergeCell ref="C318:E318"/>
    <mergeCell ref="C319:E319"/>
    <mergeCell ref="C308:E308"/>
    <mergeCell ref="C309:E309"/>
    <mergeCell ref="C310:E310"/>
    <mergeCell ref="C311:E311"/>
    <mergeCell ref="C312:E312"/>
    <mergeCell ref="C313:E313"/>
    <mergeCell ref="C302:E302"/>
    <mergeCell ref="C303:E303"/>
    <mergeCell ref="C304:E304"/>
    <mergeCell ref="C305:E305"/>
    <mergeCell ref="C306:E306"/>
    <mergeCell ref="C307:E307"/>
    <mergeCell ref="C296:E296"/>
    <mergeCell ref="C297:E297"/>
    <mergeCell ref="C298:E298"/>
    <mergeCell ref="C299:E299"/>
    <mergeCell ref="C300:E300"/>
    <mergeCell ref="C301:E301"/>
    <mergeCell ref="C290:E290"/>
    <mergeCell ref="C291:E291"/>
    <mergeCell ref="C292:E292"/>
    <mergeCell ref="C293:E293"/>
    <mergeCell ref="C294:E294"/>
    <mergeCell ref="C295:E295"/>
    <mergeCell ref="C284:E284"/>
    <mergeCell ref="C285:E285"/>
    <mergeCell ref="C286:E286"/>
    <mergeCell ref="C287:E287"/>
    <mergeCell ref="C288:E288"/>
    <mergeCell ref="C289:E289"/>
    <mergeCell ref="C278:E278"/>
    <mergeCell ref="C279:E279"/>
    <mergeCell ref="C280:E280"/>
    <mergeCell ref="C281:E281"/>
    <mergeCell ref="C282:E282"/>
    <mergeCell ref="C283:E283"/>
    <mergeCell ref="C272:E272"/>
    <mergeCell ref="C273:E273"/>
    <mergeCell ref="C274:E274"/>
    <mergeCell ref="C275:E275"/>
    <mergeCell ref="C276:E276"/>
    <mergeCell ref="C277:E277"/>
    <mergeCell ref="C266:E266"/>
    <mergeCell ref="C267:E267"/>
    <mergeCell ref="C268:E268"/>
    <mergeCell ref="C269:E269"/>
    <mergeCell ref="C270:E270"/>
    <mergeCell ref="C271:E271"/>
    <mergeCell ref="C260:E260"/>
    <mergeCell ref="C261:E261"/>
    <mergeCell ref="C262:E262"/>
    <mergeCell ref="C263:E263"/>
    <mergeCell ref="C264:E264"/>
    <mergeCell ref="C265:E265"/>
    <mergeCell ref="C254:E254"/>
    <mergeCell ref="C255:E255"/>
    <mergeCell ref="C256:E256"/>
    <mergeCell ref="C257:E257"/>
    <mergeCell ref="C258:E258"/>
    <mergeCell ref="C259:E259"/>
    <mergeCell ref="C248:E248"/>
    <mergeCell ref="C249:E249"/>
    <mergeCell ref="C250:E250"/>
    <mergeCell ref="C251:E251"/>
    <mergeCell ref="C252:E252"/>
    <mergeCell ref="C253:E253"/>
    <mergeCell ref="C242:E242"/>
    <mergeCell ref="C243:E243"/>
    <mergeCell ref="C244:E244"/>
    <mergeCell ref="C245:E245"/>
    <mergeCell ref="C246:E246"/>
    <mergeCell ref="C247:E247"/>
    <mergeCell ref="C236:E236"/>
    <mergeCell ref="C237:E237"/>
    <mergeCell ref="C238:E238"/>
    <mergeCell ref="C239:E239"/>
    <mergeCell ref="C240:E240"/>
    <mergeCell ref="C241:E241"/>
    <mergeCell ref="C230:E230"/>
    <mergeCell ref="C231:E231"/>
    <mergeCell ref="C232:E232"/>
    <mergeCell ref="C233:E233"/>
    <mergeCell ref="C234:E234"/>
    <mergeCell ref="C235:E235"/>
    <mergeCell ref="C224:E224"/>
    <mergeCell ref="C225:E225"/>
    <mergeCell ref="C226:E226"/>
    <mergeCell ref="C227:E227"/>
    <mergeCell ref="C228:E228"/>
    <mergeCell ref="C229:E229"/>
    <mergeCell ref="C218:E218"/>
    <mergeCell ref="C219:E219"/>
    <mergeCell ref="C220:E220"/>
    <mergeCell ref="C221:E221"/>
    <mergeCell ref="C222:E222"/>
    <mergeCell ref="C223:E223"/>
    <mergeCell ref="C212:E212"/>
    <mergeCell ref="C213:E213"/>
    <mergeCell ref="C214:E214"/>
    <mergeCell ref="C215:E215"/>
    <mergeCell ref="C216:E216"/>
    <mergeCell ref="C217:E217"/>
    <mergeCell ref="C206:E206"/>
    <mergeCell ref="C207:E207"/>
    <mergeCell ref="C208:E208"/>
    <mergeCell ref="C209:E209"/>
    <mergeCell ref="C210:E210"/>
    <mergeCell ref="C211:E211"/>
    <mergeCell ref="C200:E200"/>
    <mergeCell ref="C201:E201"/>
    <mergeCell ref="C202:E202"/>
    <mergeCell ref="C203:E203"/>
    <mergeCell ref="C204:E204"/>
    <mergeCell ref="C205:E205"/>
    <mergeCell ref="C194:E194"/>
    <mergeCell ref="C195:E195"/>
    <mergeCell ref="C196:E196"/>
    <mergeCell ref="C197:E197"/>
    <mergeCell ref="C198:E198"/>
    <mergeCell ref="C199:E199"/>
    <mergeCell ref="C188:E188"/>
    <mergeCell ref="C189:E189"/>
    <mergeCell ref="C190:E190"/>
    <mergeCell ref="C191:E191"/>
    <mergeCell ref="C192:E192"/>
    <mergeCell ref="C193:E193"/>
    <mergeCell ref="C182:E182"/>
    <mergeCell ref="C183:E183"/>
    <mergeCell ref="C184:E184"/>
    <mergeCell ref="C185:E185"/>
    <mergeCell ref="C186:E186"/>
    <mergeCell ref="C187:E187"/>
    <mergeCell ref="C176:E176"/>
    <mergeCell ref="C177:E177"/>
    <mergeCell ref="C178:E178"/>
    <mergeCell ref="C179:E179"/>
    <mergeCell ref="C180:E180"/>
    <mergeCell ref="C181:E181"/>
    <mergeCell ref="C170:E170"/>
    <mergeCell ref="C171:E171"/>
    <mergeCell ref="C172:E172"/>
    <mergeCell ref="C173:E173"/>
    <mergeCell ref="C174:E174"/>
    <mergeCell ref="C175:E175"/>
    <mergeCell ref="C164:E164"/>
    <mergeCell ref="C165:E165"/>
    <mergeCell ref="C166:E166"/>
    <mergeCell ref="C167:E167"/>
    <mergeCell ref="C168:E168"/>
    <mergeCell ref="C169:E169"/>
    <mergeCell ref="C158:E158"/>
    <mergeCell ref="C159:E159"/>
    <mergeCell ref="C160:E160"/>
    <mergeCell ref="C161:E161"/>
    <mergeCell ref="C162:E162"/>
    <mergeCell ref="C163:E163"/>
    <mergeCell ref="C152:E152"/>
    <mergeCell ref="C153:E153"/>
    <mergeCell ref="C154:E154"/>
    <mergeCell ref="C155:E155"/>
    <mergeCell ref="C156:E156"/>
    <mergeCell ref="C157:E157"/>
    <mergeCell ref="C146:E146"/>
    <mergeCell ref="C147:E147"/>
    <mergeCell ref="C148:E148"/>
    <mergeCell ref="C149:E149"/>
    <mergeCell ref="C150:E150"/>
    <mergeCell ref="C151:E151"/>
    <mergeCell ref="C140:E140"/>
    <mergeCell ref="C141:E141"/>
    <mergeCell ref="C142:E142"/>
    <mergeCell ref="C143:E143"/>
    <mergeCell ref="C144:E144"/>
    <mergeCell ref="C145:E145"/>
    <mergeCell ref="C134:E134"/>
    <mergeCell ref="C135:E135"/>
    <mergeCell ref="C136:E136"/>
    <mergeCell ref="C137:E137"/>
    <mergeCell ref="C138:E138"/>
    <mergeCell ref="C139:E139"/>
    <mergeCell ref="C128:K128"/>
    <mergeCell ref="C129:K129"/>
    <mergeCell ref="C130:H130"/>
    <mergeCell ref="C131:H131"/>
    <mergeCell ref="A132:N132"/>
    <mergeCell ref="C133:E133"/>
    <mergeCell ref="C122:K122"/>
    <mergeCell ref="C123:K123"/>
    <mergeCell ref="C124:K124"/>
    <mergeCell ref="C125:K125"/>
    <mergeCell ref="C126:K126"/>
    <mergeCell ref="C127:K127"/>
    <mergeCell ref="C116:K116"/>
    <mergeCell ref="C117:K117"/>
    <mergeCell ref="C118:K118"/>
    <mergeCell ref="C119:K119"/>
    <mergeCell ref="C120:K120"/>
    <mergeCell ref="C121:K121"/>
    <mergeCell ref="C110:K110"/>
    <mergeCell ref="C111:K111"/>
    <mergeCell ref="C112:K112"/>
    <mergeCell ref="C113:K113"/>
    <mergeCell ref="C114:K114"/>
    <mergeCell ref="C115:K115"/>
    <mergeCell ref="C104:K104"/>
    <mergeCell ref="C105:K105"/>
    <mergeCell ref="C106:K106"/>
    <mergeCell ref="C107:K107"/>
    <mergeCell ref="C108:K108"/>
    <mergeCell ref="C109:K109"/>
    <mergeCell ref="C98:K98"/>
    <mergeCell ref="C99:K99"/>
    <mergeCell ref="C100:K100"/>
    <mergeCell ref="C101:K101"/>
    <mergeCell ref="C102:K102"/>
    <mergeCell ref="C103:K103"/>
    <mergeCell ref="C91:E91"/>
    <mergeCell ref="C92:E92"/>
    <mergeCell ref="C93:E93"/>
    <mergeCell ref="C94:E94"/>
    <mergeCell ref="C96:K96"/>
    <mergeCell ref="C97:K97"/>
    <mergeCell ref="C85:E85"/>
    <mergeCell ref="C86:E86"/>
    <mergeCell ref="C87:E87"/>
    <mergeCell ref="C88:E88"/>
    <mergeCell ref="C89:E89"/>
    <mergeCell ref="C90:E90"/>
    <mergeCell ref="C79:E79"/>
    <mergeCell ref="C80:E80"/>
    <mergeCell ref="C81:E81"/>
    <mergeCell ref="C82:E82"/>
    <mergeCell ref="C83:E83"/>
    <mergeCell ref="C84:E84"/>
    <mergeCell ref="C73:E73"/>
    <mergeCell ref="C74:E74"/>
    <mergeCell ref="C75:E75"/>
    <mergeCell ref="C76:E76"/>
    <mergeCell ref="C77:E77"/>
    <mergeCell ref="C78:E78"/>
    <mergeCell ref="C67:E67"/>
    <mergeCell ref="C68:E68"/>
    <mergeCell ref="C69:E69"/>
    <mergeCell ref="C70:E70"/>
    <mergeCell ref="C71:E71"/>
    <mergeCell ref="C72:E72"/>
    <mergeCell ref="C61:E61"/>
    <mergeCell ref="C62:E62"/>
    <mergeCell ref="C63:E63"/>
    <mergeCell ref="C64:E64"/>
    <mergeCell ref="C65:E65"/>
    <mergeCell ref="C66:E66"/>
    <mergeCell ref="C55:E55"/>
    <mergeCell ref="C56:E56"/>
    <mergeCell ref="C57:E57"/>
    <mergeCell ref="C58:E58"/>
    <mergeCell ref="C59:E59"/>
    <mergeCell ref="C60:E60"/>
    <mergeCell ref="C49:E49"/>
    <mergeCell ref="C50:E50"/>
    <mergeCell ref="C51:E51"/>
    <mergeCell ref="C52:E52"/>
    <mergeCell ref="C53:E53"/>
    <mergeCell ref="C54:E54"/>
    <mergeCell ref="C43:E43"/>
    <mergeCell ref="C44:E44"/>
    <mergeCell ref="C45:E45"/>
    <mergeCell ref="C46:E46"/>
    <mergeCell ref="C47:E47"/>
    <mergeCell ref="C48:E48"/>
    <mergeCell ref="N35:N37"/>
    <mergeCell ref="C38:E38"/>
    <mergeCell ref="A39:N39"/>
    <mergeCell ref="C40:E40"/>
    <mergeCell ref="C41:E41"/>
    <mergeCell ref="C42:E42"/>
    <mergeCell ref="L33:M33"/>
    <mergeCell ref="A35:A37"/>
    <mergeCell ref="B35:B37"/>
    <mergeCell ref="C35:E37"/>
    <mergeCell ref="F35:F37"/>
    <mergeCell ref="G35:I36"/>
    <mergeCell ref="J35:L36"/>
    <mergeCell ref="M35:M37"/>
    <mergeCell ref="A21:N21"/>
    <mergeCell ref="B23:F23"/>
    <mergeCell ref="B24:F24"/>
    <mergeCell ref="D26:F26"/>
    <mergeCell ref="L31:M31"/>
    <mergeCell ref="L32:M32"/>
    <mergeCell ref="A13:N13"/>
    <mergeCell ref="A14:N14"/>
    <mergeCell ref="A16:N16"/>
    <mergeCell ref="A17:N17"/>
    <mergeCell ref="A18:N18"/>
    <mergeCell ref="A20:N20"/>
    <mergeCell ref="A9:F9"/>
    <mergeCell ref="G9:N9"/>
    <mergeCell ref="A10:F10"/>
    <mergeCell ref="G10:N10"/>
    <mergeCell ref="A11:F11"/>
    <mergeCell ref="G11:N11"/>
    <mergeCell ref="G5:N5"/>
    <mergeCell ref="G6:N6"/>
    <mergeCell ref="A7:F7"/>
    <mergeCell ref="G7:N7"/>
    <mergeCell ref="A8:F8"/>
    <mergeCell ref="G8:N8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  <rowBreaks count="1" manualBreakCount="1">
    <brk id="34" max="5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35A4B-6255-48E4-A67C-9BEB4B473AD6}">
  <dimension ref="A1:H18"/>
  <sheetViews>
    <sheetView zoomScale="70" zoomScaleNormal="70" workbookViewId="0">
      <selection activeCell="D13" sqref="D13"/>
    </sheetView>
  </sheetViews>
  <sheetFormatPr defaultColWidth="8.77734375" defaultRowHeight="18" x14ac:dyDescent="0.3"/>
  <cols>
    <col min="1" max="1" width="18" style="331" customWidth="1"/>
    <col min="2" max="2" width="92.6640625" style="330" customWidth="1"/>
    <col min="3" max="3" width="30" style="330" customWidth="1"/>
    <col min="4" max="4" width="15.6640625" style="334" customWidth="1"/>
    <col min="5" max="6" width="14.33203125" style="334" customWidth="1"/>
    <col min="7" max="7" width="20.109375" style="334" customWidth="1"/>
    <col min="8" max="8" width="136.33203125" style="330" customWidth="1"/>
    <col min="9" max="9" width="8.77734375" style="318"/>
    <col min="10" max="10" width="19.5546875" style="318" customWidth="1"/>
    <col min="11" max="16384" width="8.77734375" style="318"/>
  </cols>
  <sheetData>
    <row r="1" spans="1:8" ht="76.05" customHeight="1" x14ac:dyDescent="0.3">
      <c r="A1" s="317" t="s">
        <v>446</v>
      </c>
      <c r="B1" s="317" t="s">
        <v>447</v>
      </c>
      <c r="C1" s="317" t="s">
        <v>448</v>
      </c>
      <c r="D1" s="317" t="s">
        <v>449</v>
      </c>
      <c r="E1" s="317" t="s">
        <v>450</v>
      </c>
      <c r="F1" s="317" t="s">
        <v>451</v>
      </c>
      <c r="G1" s="317" t="s">
        <v>452</v>
      </c>
      <c r="H1" s="317" t="s">
        <v>453</v>
      </c>
    </row>
    <row r="2" spans="1:8" x14ac:dyDescent="0.3">
      <c r="A2" s="317">
        <v>1</v>
      </c>
      <c r="B2" s="317">
        <v>2</v>
      </c>
      <c r="C2" s="317">
        <v>3</v>
      </c>
      <c r="D2" s="317">
        <v>4</v>
      </c>
      <c r="E2" s="317">
        <v>5</v>
      </c>
      <c r="F2" s="317">
        <v>6</v>
      </c>
      <c r="G2" s="317">
        <v>7</v>
      </c>
      <c r="H2" s="317">
        <v>8</v>
      </c>
    </row>
    <row r="3" spans="1:8" x14ac:dyDescent="0.3">
      <c r="A3" s="319" t="s">
        <v>454</v>
      </c>
      <c r="B3" s="320" t="s">
        <v>455</v>
      </c>
      <c r="C3" s="321" t="s">
        <v>475</v>
      </c>
      <c r="D3" s="322">
        <f>'ОСР 02-01 '!D14</f>
        <v>3646.32</v>
      </c>
      <c r="E3" s="323"/>
      <c r="F3" s="323"/>
      <c r="G3" s="323"/>
      <c r="H3" s="324"/>
    </row>
    <row r="4" spans="1:8" x14ac:dyDescent="0.3">
      <c r="A4" s="319"/>
      <c r="B4" s="320" t="s">
        <v>456</v>
      </c>
      <c r="C4" s="325"/>
      <c r="D4" s="322">
        <f>'ОСР 02-01 '!E14</f>
        <v>3912.84</v>
      </c>
      <c r="E4" s="323"/>
      <c r="F4" s="323"/>
      <c r="G4" s="323"/>
      <c r="H4" s="326"/>
    </row>
    <row r="5" spans="1:8" x14ac:dyDescent="0.3">
      <c r="A5" s="327"/>
      <c r="B5" s="320" t="s">
        <v>457</v>
      </c>
      <c r="C5" s="325"/>
      <c r="D5" s="322">
        <f>'ОСР 02-01 '!F14</f>
        <v>24838.27</v>
      </c>
      <c r="E5" s="323"/>
      <c r="F5" s="323"/>
      <c r="G5" s="323"/>
      <c r="H5" s="326"/>
    </row>
    <row r="6" spans="1:8" x14ac:dyDescent="0.3">
      <c r="A6" s="327"/>
      <c r="B6" s="320" t="s">
        <v>458</v>
      </c>
      <c r="C6" s="328"/>
      <c r="D6" s="322">
        <v>0</v>
      </c>
      <c r="E6" s="323"/>
      <c r="F6" s="323"/>
      <c r="G6" s="323"/>
      <c r="H6" s="326"/>
    </row>
    <row r="7" spans="1:8" x14ac:dyDescent="0.3">
      <c r="A7" s="326"/>
      <c r="B7" s="320" t="s">
        <v>97</v>
      </c>
      <c r="C7" s="317"/>
      <c r="D7" s="322">
        <f>D3+D4+D5+D6</f>
        <v>32397.43</v>
      </c>
      <c r="E7" s="323" t="s">
        <v>407</v>
      </c>
      <c r="F7" s="323">
        <v>9</v>
      </c>
      <c r="G7" s="323">
        <f>D7/F7</f>
        <v>3599.7144444444443</v>
      </c>
      <c r="H7" s="326"/>
    </row>
    <row r="8" spans="1:8" x14ac:dyDescent="0.3">
      <c r="A8" s="326"/>
      <c r="B8" s="320"/>
      <c r="C8" s="317"/>
      <c r="D8" s="322"/>
      <c r="E8" s="323"/>
      <c r="F8" s="323"/>
      <c r="G8" s="323"/>
      <c r="H8" s="326"/>
    </row>
    <row r="9" spans="1:8" x14ac:dyDescent="0.3">
      <c r="A9" s="319" t="s">
        <v>459</v>
      </c>
      <c r="B9" s="320" t="s">
        <v>455</v>
      </c>
      <c r="C9" s="321" t="s">
        <v>475</v>
      </c>
      <c r="D9" s="322">
        <v>0</v>
      </c>
      <c r="E9" s="323"/>
      <c r="F9" s="323"/>
      <c r="G9" s="323"/>
      <c r="H9" s="326"/>
    </row>
    <row r="10" spans="1:8" x14ac:dyDescent="0.3">
      <c r="A10" s="319"/>
      <c r="B10" s="320" t="s">
        <v>456</v>
      </c>
      <c r="C10" s="325"/>
      <c r="D10" s="322">
        <v>0</v>
      </c>
      <c r="E10" s="323"/>
      <c r="F10" s="323"/>
      <c r="G10" s="323"/>
      <c r="H10" s="326"/>
    </row>
    <row r="11" spans="1:8" x14ac:dyDescent="0.3">
      <c r="A11" s="319"/>
      <c r="B11" s="320" t="s">
        <v>457</v>
      </c>
      <c r="C11" s="325"/>
      <c r="D11" s="322">
        <v>0</v>
      </c>
      <c r="E11" s="323"/>
      <c r="F11" s="323"/>
      <c r="G11" s="323"/>
      <c r="H11" s="326"/>
    </row>
    <row r="12" spans="1:8" x14ac:dyDescent="0.3">
      <c r="A12" s="319"/>
      <c r="B12" s="320" t="s">
        <v>458</v>
      </c>
      <c r="C12" s="328"/>
      <c r="D12" s="322">
        <f>'ОСР 12-01'!H14</f>
        <v>1610.6875</v>
      </c>
      <c r="E12" s="323"/>
      <c r="F12" s="323"/>
      <c r="G12" s="323"/>
      <c r="H12" s="326"/>
    </row>
    <row r="13" spans="1:8" x14ac:dyDescent="0.3">
      <c r="A13" s="326"/>
      <c r="B13" s="320" t="s">
        <v>97</v>
      </c>
      <c r="C13" s="317"/>
      <c r="D13" s="322">
        <f>D9+D10+D11+D12</f>
        <v>1610.6875</v>
      </c>
      <c r="E13" s="323" t="s">
        <v>407</v>
      </c>
      <c r="F13" s="323">
        <v>9</v>
      </c>
      <c r="G13" s="323">
        <f>D13/F13</f>
        <v>178.96527777777777</v>
      </c>
      <c r="H13" s="326"/>
    </row>
    <row r="14" spans="1:8" x14ac:dyDescent="0.3">
      <c r="A14" s="326"/>
      <c r="B14" s="320"/>
      <c r="C14" s="317"/>
      <c r="D14" s="322"/>
      <c r="E14" s="323"/>
      <c r="F14" s="323"/>
      <c r="G14" s="323"/>
      <c r="H14" s="326"/>
    </row>
    <row r="15" spans="1:8" x14ac:dyDescent="0.3">
      <c r="A15" s="329"/>
      <c r="C15" s="329"/>
      <c r="D15" s="331"/>
      <c r="E15" s="331"/>
      <c r="F15" s="331"/>
      <c r="G15" s="331"/>
      <c r="H15" s="332"/>
    </row>
    <row r="17" spans="1:8" x14ac:dyDescent="0.3">
      <c r="A17" s="333" t="s">
        <v>460</v>
      </c>
      <c r="B17" s="333"/>
      <c r="C17" s="333"/>
      <c r="D17" s="333"/>
      <c r="E17" s="333"/>
      <c r="F17" s="333"/>
      <c r="G17" s="333"/>
      <c r="H17" s="333"/>
    </row>
    <row r="18" spans="1:8" x14ac:dyDescent="0.3">
      <c r="A18" s="333" t="s">
        <v>461</v>
      </c>
      <c r="B18" s="333"/>
      <c r="C18" s="333"/>
      <c r="D18" s="333"/>
      <c r="E18" s="333"/>
      <c r="F18" s="333"/>
      <c r="G18" s="333"/>
      <c r="H18" s="333"/>
    </row>
  </sheetData>
  <mergeCells count="6">
    <mergeCell ref="A17:H17"/>
    <mergeCell ref="A18:H18"/>
    <mergeCell ref="A3:A6"/>
    <mergeCell ref="C3:C6"/>
    <mergeCell ref="A9:A12"/>
    <mergeCell ref="C9:C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25B39-C1CE-4038-A0C7-2EC485E64FB2}">
  <sheetPr>
    <pageSetUpPr fitToPage="1"/>
  </sheetPr>
  <dimension ref="A1:I6"/>
  <sheetViews>
    <sheetView zoomScale="90" zoomScaleNormal="90" workbookViewId="0">
      <selection activeCell="C10" sqref="A10:XFD10"/>
    </sheetView>
  </sheetViews>
  <sheetFormatPr defaultColWidth="9.109375" defaultRowHeight="14.4" x14ac:dyDescent="0.3"/>
  <cols>
    <col min="1" max="1" width="60.5546875" style="336" customWidth="1"/>
    <col min="2" max="3" width="13.88671875" style="336" customWidth="1"/>
    <col min="4" max="4" width="17.109375" style="336" customWidth="1"/>
    <col min="5" max="5" width="15" style="336" customWidth="1"/>
    <col min="6" max="6" width="31" style="336" customWidth="1"/>
    <col min="7" max="7" width="25.6640625" style="336" customWidth="1"/>
    <col min="8" max="8" width="35" style="336" customWidth="1"/>
    <col min="9" max="9" width="9.109375" style="336"/>
    <col min="10" max="11" width="9.109375" style="318"/>
    <col min="12" max="12" width="11.44140625" style="318" customWidth="1"/>
    <col min="13" max="13" width="9.109375" style="318"/>
    <col min="14" max="14" width="13.33203125" style="318" customWidth="1"/>
    <col min="15" max="16384" width="9.109375" style="318"/>
  </cols>
  <sheetData>
    <row r="1" spans="1:8" x14ac:dyDescent="0.3">
      <c r="A1" s="335" t="s">
        <v>462</v>
      </c>
      <c r="B1" s="335"/>
      <c r="C1" s="335"/>
      <c r="D1" s="335"/>
      <c r="E1" s="335"/>
      <c r="F1" s="335"/>
      <c r="G1" s="335"/>
      <c r="H1" s="335"/>
    </row>
    <row r="3" spans="1:8" ht="44.25" customHeight="1" x14ac:dyDescent="0.3">
      <c r="A3" s="337" t="s">
        <v>463</v>
      </c>
      <c r="B3" s="337" t="s">
        <v>464</v>
      </c>
      <c r="C3" s="337" t="s">
        <v>465</v>
      </c>
      <c r="D3" s="337" t="s">
        <v>466</v>
      </c>
      <c r="E3" s="337" t="s">
        <v>467</v>
      </c>
      <c r="F3" s="337" t="s">
        <v>468</v>
      </c>
      <c r="G3" s="337" t="s">
        <v>469</v>
      </c>
      <c r="H3" s="337" t="s">
        <v>470</v>
      </c>
    </row>
    <row r="4" spans="1:8" ht="39" customHeight="1" x14ac:dyDescent="0.3">
      <c r="A4" s="338" t="s">
        <v>430</v>
      </c>
      <c r="B4" s="339" t="s">
        <v>471</v>
      </c>
      <c r="C4" s="340">
        <v>8</v>
      </c>
      <c r="D4" s="340">
        <f>G4/C4</f>
        <v>2711201.21</v>
      </c>
      <c r="E4" s="339">
        <v>35</v>
      </c>
      <c r="F4" s="338" t="s">
        <v>472</v>
      </c>
      <c r="G4" s="340">
        <v>21689609.68</v>
      </c>
      <c r="H4" s="341" t="s">
        <v>422</v>
      </c>
    </row>
    <row r="5" spans="1:8" ht="39" hidden="1" customHeight="1" x14ac:dyDescent="0.3">
      <c r="A5" s="338" t="s">
        <v>473</v>
      </c>
      <c r="B5" s="339" t="s">
        <v>407</v>
      </c>
      <c r="C5" s="340">
        <v>7.0512820512820999</v>
      </c>
      <c r="D5" s="340">
        <v>25.632087662364999</v>
      </c>
      <c r="E5" s="339">
        <v>10</v>
      </c>
      <c r="F5" s="339"/>
      <c r="G5" s="340">
        <v>180.73907967052</v>
      </c>
      <c r="H5" s="341"/>
    </row>
    <row r="6" spans="1:8" ht="39" hidden="1" customHeight="1" x14ac:dyDescent="0.3">
      <c r="A6" s="338" t="s">
        <v>474</v>
      </c>
      <c r="B6" s="339" t="s">
        <v>407</v>
      </c>
      <c r="C6" s="340">
        <v>3.5256410256409998</v>
      </c>
      <c r="D6" s="340">
        <v>997.73280243982003</v>
      </c>
      <c r="E6" s="339">
        <v>10</v>
      </c>
      <c r="F6" s="339"/>
      <c r="G6" s="340">
        <v>3517.6477009096002</v>
      </c>
      <c r="H6" s="341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Сводка затрат</vt:lpstr>
      <vt:lpstr>ССР 4 кв 2024</vt:lpstr>
      <vt:lpstr>ОСР 02-01 </vt:lpstr>
      <vt:lpstr>ОСР 12-01</vt:lpstr>
      <vt:lpstr>ПИР</vt:lpstr>
      <vt:lpstr>02-01-01 </vt:lpstr>
      <vt:lpstr>Источники ЦИ</vt:lpstr>
      <vt:lpstr>Цена МАТ и ОБ по ТКП</vt:lpstr>
      <vt:lpstr>'ССР 4 кв 2024'!Print_Area</vt:lpstr>
      <vt:lpstr>ПИР!Print_Titles</vt:lpstr>
      <vt:lpstr>'ССР 4 кв 2024'!Print_Titles</vt:lpstr>
      <vt:lpstr>'02-01-01 '!Заголовки_для_печати</vt:lpstr>
      <vt:lpstr>'02-01-01 '!Область_печати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cp:revision>2</cp:revision>
  <dcterms:created xsi:type="dcterms:W3CDTF">2021-08-10T06:39:51Z</dcterms:created>
  <dcterms:modified xsi:type="dcterms:W3CDTF">2025-11-10T10:29:28Z</dcterms:modified>
</cp:coreProperties>
</file>